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uisPG\Downloads\"/>
    </mc:Choice>
  </mc:AlternateContent>
  <xr:revisionPtr revIDLastSave="0" documentId="8_{115ACF1B-F72B-427F-96C4-158154D5D80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5" sheetId="1" r:id="rId1"/>
    <sheet name="Hoja1" sheetId="3" state="hidden" r:id="rId2"/>
  </sheets>
  <definedNames>
    <definedName name="_xlnm._FilterDatabase" localSheetId="0" hidden="1">'2025'!$B$4:$IT$4</definedName>
    <definedName name="_xlnm.Print_Titles" localSheetId="0">'2025'!$4:$4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99" i="1" l="1"/>
  <c r="O81" i="1" l="1"/>
  <c r="O100" i="1" l="1"/>
  <c r="O98" i="1"/>
  <c r="O84" i="1" l="1"/>
  <c r="O82" i="1"/>
  <c r="O83" i="1"/>
  <c r="O350" i="1" l="1"/>
  <c r="O279" i="1"/>
  <c r="O286" i="1" l="1"/>
  <c r="O285" i="1"/>
  <c r="O284" i="1"/>
  <c r="O283" i="1"/>
  <c r="O272" i="1" l="1"/>
  <c r="O273" i="1"/>
  <c r="O274" i="1"/>
  <c r="O277" i="1"/>
  <c r="O297" i="1"/>
  <c r="O298" i="1"/>
  <c r="O299" i="1"/>
  <c r="O296" i="1"/>
  <c r="O282" i="1"/>
  <c r="O275" i="1"/>
  <c r="O276" i="1"/>
  <c r="O278" i="1"/>
  <c r="O280" i="1"/>
  <c r="O281" i="1"/>
  <c r="O271" i="1"/>
  <c r="O287" i="1" l="1"/>
  <c r="O56" i="1" l="1"/>
  <c r="O53" i="1"/>
  <c r="O343" i="1" l="1"/>
  <c r="O261" i="1" l="1"/>
  <c r="O87" i="1" l="1"/>
  <c r="O88" i="1" s="1"/>
  <c r="O80" i="1"/>
  <c r="O85" i="1" s="1"/>
  <c r="O77" i="1"/>
  <c r="O27" i="1"/>
  <c r="O42" i="1"/>
  <c r="O17" i="1"/>
  <c r="O31" i="1"/>
  <c r="O30" i="1"/>
  <c r="O24" i="1"/>
  <c r="O25" i="1"/>
  <c r="O26" i="1"/>
  <c r="O295" i="1" l="1"/>
  <c r="O305" i="1" l="1"/>
  <c r="O237" i="1"/>
  <c r="O240" i="1"/>
  <c r="O241" i="1"/>
  <c r="O238" i="1"/>
  <c r="O206" i="1"/>
  <c r="O207" i="1"/>
  <c r="O208" i="1"/>
  <c r="O209" i="1"/>
  <c r="O244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189" i="1"/>
  <c r="O185" i="1"/>
  <c r="O171" i="1"/>
  <c r="O172" i="1"/>
  <c r="O158" i="1"/>
  <c r="O159" i="1"/>
  <c r="O160" i="1"/>
  <c r="O161" i="1"/>
  <c r="O131" i="1"/>
  <c r="O105" i="1"/>
  <c r="O64" i="1"/>
  <c r="O384" i="1" l="1"/>
  <c r="O385" i="1"/>
  <c r="O381" i="1"/>
  <c r="O380" i="1"/>
  <c r="O379" i="1"/>
  <c r="O376" i="1"/>
  <c r="O374" i="1"/>
  <c r="O373" i="1"/>
  <c r="O364" i="1"/>
  <c r="O357" i="1"/>
  <c r="O57" i="1" l="1"/>
  <c r="O49" i="1"/>
  <c r="O349" i="1"/>
  <c r="O148" i="1"/>
  <c r="O149" i="1" s="1"/>
  <c r="O309" i="1"/>
  <c r="O292" i="1"/>
  <c r="O308" i="1"/>
  <c r="O260" i="1" l="1"/>
  <c r="O20" i="1" l="1"/>
  <c r="O383" i="1" l="1"/>
  <c r="O382" i="1"/>
  <c r="O378" i="1"/>
  <c r="O377" i="1"/>
  <c r="O375" i="1"/>
  <c r="O372" i="1"/>
  <c r="O371" i="1"/>
  <c r="O368" i="1"/>
  <c r="O369" i="1" s="1"/>
  <c r="O365" i="1"/>
  <c r="O363" i="1"/>
  <c r="O360" i="1"/>
  <c r="O354" i="1"/>
  <c r="O355" i="1" s="1"/>
  <c r="O351" i="1"/>
  <c r="O348" i="1"/>
  <c r="O347" i="1"/>
  <c r="O346" i="1"/>
  <c r="O342" i="1"/>
  <c r="O341" i="1"/>
  <c r="O340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04" i="1"/>
  <c r="O303" i="1"/>
  <c r="O302" i="1"/>
  <c r="O291" i="1"/>
  <c r="O290" i="1"/>
  <c r="O289" i="1"/>
  <c r="O268" i="1"/>
  <c r="O267" i="1"/>
  <c r="O266" i="1"/>
  <c r="O265" i="1"/>
  <c r="O264" i="1"/>
  <c r="O263" i="1"/>
  <c r="O262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39" i="1"/>
  <c r="O236" i="1"/>
  <c r="O235" i="1"/>
  <c r="O234" i="1"/>
  <c r="O233" i="1"/>
  <c r="O232" i="1"/>
  <c r="O231" i="1"/>
  <c r="O230" i="1"/>
  <c r="O227" i="1"/>
  <c r="O226" i="1"/>
  <c r="O225" i="1"/>
  <c r="O224" i="1"/>
  <c r="O223" i="1"/>
  <c r="O222" i="1"/>
  <c r="O221" i="1"/>
  <c r="O220" i="1"/>
  <c r="O219" i="1"/>
  <c r="O218" i="1"/>
  <c r="O217" i="1"/>
  <c r="O214" i="1"/>
  <c r="O213" i="1"/>
  <c r="O212" i="1"/>
  <c r="O205" i="1"/>
  <c r="O204" i="1"/>
  <c r="O188" i="1"/>
  <c r="O187" i="1"/>
  <c r="O186" i="1"/>
  <c r="O184" i="1"/>
  <c r="O183" i="1"/>
  <c r="O182" i="1"/>
  <c r="O181" i="1"/>
  <c r="O180" i="1"/>
  <c r="O179" i="1"/>
  <c r="O178" i="1"/>
  <c r="O177" i="1"/>
  <c r="O176" i="1"/>
  <c r="O175" i="1"/>
  <c r="O170" i="1"/>
  <c r="O169" i="1"/>
  <c r="O168" i="1"/>
  <c r="O167" i="1"/>
  <c r="O166" i="1"/>
  <c r="O163" i="1"/>
  <c r="O162" i="1"/>
  <c r="O157" i="1"/>
  <c r="O156" i="1"/>
  <c r="O155" i="1"/>
  <c r="O154" i="1"/>
  <c r="O153" i="1"/>
  <c r="O152" i="1"/>
  <c r="O151" i="1"/>
  <c r="O145" i="1"/>
  <c r="O144" i="1"/>
  <c r="O142" i="1"/>
  <c r="O138" i="1"/>
  <c r="O139" i="1" s="1"/>
  <c r="O136" i="1"/>
  <c r="O130" i="1"/>
  <c r="O127" i="1"/>
  <c r="O126" i="1"/>
  <c r="O122" i="1"/>
  <c r="O121" i="1"/>
  <c r="O118" i="1"/>
  <c r="O119" i="1" s="1"/>
  <c r="O115" i="1"/>
  <c r="O116" i="1" s="1"/>
  <c r="O112" i="1"/>
  <c r="O111" i="1"/>
  <c r="O110" i="1"/>
  <c r="O107" i="1"/>
  <c r="O106" i="1"/>
  <c r="O104" i="1"/>
  <c r="O103" i="1"/>
  <c r="O97" i="1"/>
  <c r="O101" i="1" s="1"/>
  <c r="O94" i="1"/>
  <c r="O93" i="1"/>
  <c r="O92" i="1"/>
  <c r="O91" i="1"/>
  <c r="O90" i="1"/>
  <c r="O78" i="1"/>
  <c r="O74" i="1"/>
  <c r="O75" i="1" s="1"/>
  <c r="O69" i="1"/>
  <c r="O68" i="1"/>
  <c r="O67" i="1"/>
  <c r="O63" i="1"/>
  <c r="O62" i="1"/>
  <c r="O61" i="1"/>
  <c r="O60" i="1"/>
  <c r="O59" i="1"/>
  <c r="O54" i="1"/>
  <c r="O48" i="1"/>
  <c r="O47" i="1"/>
  <c r="O46" i="1"/>
  <c r="O41" i="1"/>
  <c r="O44" i="1" s="1"/>
  <c r="O38" i="1"/>
  <c r="O37" i="1"/>
  <c r="O34" i="1"/>
  <c r="O35" i="1" s="1"/>
  <c r="O32" i="1"/>
  <c r="O23" i="1"/>
  <c r="O28" i="1" s="1"/>
  <c r="O21" i="1"/>
  <c r="O18" i="1"/>
  <c r="O14" i="1"/>
  <c r="O15" i="1" s="1"/>
  <c r="O11" i="1"/>
  <c r="O10" i="1"/>
  <c r="O9" i="1"/>
  <c r="O6" i="1"/>
  <c r="O7" i="1" s="1"/>
  <c r="O386" i="1" l="1"/>
  <c r="O215" i="1"/>
  <c r="O344" i="1"/>
  <c r="O352" i="1"/>
  <c r="O306" i="1"/>
  <c r="O338" i="1"/>
  <c r="O300" i="1"/>
  <c r="O269" i="1"/>
  <c r="O210" i="1"/>
  <c r="O242" i="1"/>
  <c r="O202" i="1"/>
  <c r="O173" i="1"/>
  <c r="O132" i="1"/>
  <c r="O65" i="1"/>
  <c r="O146" i="1"/>
  <c r="O358" i="1"/>
  <c r="O293" i="1"/>
  <c r="O39" i="1"/>
  <c r="O124" i="1"/>
  <c r="O128" i="1"/>
  <c r="O258" i="1"/>
  <c r="O366" i="1"/>
  <c r="O12" i="1"/>
  <c r="O164" i="1"/>
  <c r="O71" i="1"/>
  <c r="O113" i="1"/>
  <c r="O361" i="1"/>
  <c r="O228" i="1"/>
  <c r="O51" i="1"/>
  <c r="O108" i="1"/>
  <c r="O95" i="1"/>
</calcChain>
</file>

<file path=xl/sharedStrings.xml><?xml version="1.0" encoding="utf-8"?>
<sst xmlns="http://schemas.openxmlformats.org/spreadsheetml/2006/main" count="2013" uniqueCount="593">
  <si>
    <t>PROCURADURÍA GENERAL DE LA REPÚBLICA</t>
  </si>
  <si>
    <t>Progr.</t>
  </si>
  <si>
    <t>Subprog</t>
  </si>
  <si>
    <t>Cod. Mercadería</t>
  </si>
  <si>
    <t>Código de Clasificación</t>
  </si>
  <si>
    <t>Código de identificación</t>
  </si>
  <si>
    <t>Descripción - Genérica</t>
  </si>
  <si>
    <t>Unidad   Medida</t>
  </si>
  <si>
    <t>Empaque</t>
  </si>
  <si>
    <t>Fuente</t>
  </si>
  <si>
    <t>Periodos</t>
  </si>
  <si>
    <t>Cantidad</t>
  </si>
  <si>
    <t>Monto Unitario</t>
  </si>
  <si>
    <t>Monto total</t>
  </si>
  <si>
    <t>00</t>
  </si>
  <si>
    <t>001</t>
  </si>
  <si>
    <t>I y II Sem.</t>
  </si>
  <si>
    <t>PARQUEO OCASIONAL</t>
  </si>
  <si>
    <t>TOTAL</t>
  </si>
  <si>
    <t>10103 01005 000001</t>
  </si>
  <si>
    <t xml:space="preserve">ALQUILER INFRAESTRUCTURA COMUNICACIÓN </t>
  </si>
  <si>
    <t>10103 01005 171101</t>
  </si>
  <si>
    <t>ALQUILER DE EQUIPO DE IMPRESIÓN</t>
  </si>
  <si>
    <t>ACUEDUCTOS Y ALCANTARILLADOS</t>
  </si>
  <si>
    <t>SERVICIO DE ENERGÍA ELÉCTRICA - CNFL</t>
  </si>
  <si>
    <t>SERVICIOS DE CORREO - CORREOS C.R.</t>
  </si>
  <si>
    <t>10204 01001 200701</t>
  </si>
  <si>
    <t>10204 01005 180201</t>
  </si>
  <si>
    <t xml:space="preserve">10204-01001-000001 </t>
  </si>
  <si>
    <t>10204 01900 002220</t>
  </si>
  <si>
    <t>10299 01005 220801</t>
  </si>
  <si>
    <t>SERVICIOS MUNICIPALES</t>
  </si>
  <si>
    <t>10301 01001 000080</t>
  </si>
  <si>
    <t>SERVICIO DE PUBLICACIÓN EN GACETA</t>
  </si>
  <si>
    <t>DIGITALIZACION PROTOCOLO</t>
  </si>
  <si>
    <t>SERVICIOS DE FOTOCOPIADO</t>
  </si>
  <si>
    <t>10307 01005 003280</t>
  </si>
  <si>
    <t xml:space="preserve">CERTIFICADO DE FIRMA DIGITAL </t>
  </si>
  <si>
    <t>10307 01900 141001</t>
  </si>
  <si>
    <t>10307 01900 180901</t>
  </si>
  <si>
    <t>10307 01900 201101</t>
  </si>
  <si>
    <t>SUSCRIPCIÓN PERIODICO DIGITAL</t>
  </si>
  <si>
    <t>PAGO DE PROCURADOR AD HOC</t>
  </si>
  <si>
    <t>Servicios Generales</t>
  </si>
  <si>
    <t>SERVICIOS DE SEGURIDAD Y VIGILANCIA</t>
  </si>
  <si>
    <t>SERVICIO DE LIMPIEZA DE OFICINAS</t>
  </si>
  <si>
    <t>10406 01900 002400</t>
  </si>
  <si>
    <t>SERVICIOS DE MENSAJERIA</t>
  </si>
  <si>
    <t>10406 01155 000001</t>
  </si>
  <si>
    <t>LIMP. DE TANQUES SÉPTICOS Y TUBERÍAS</t>
  </si>
  <si>
    <t>10406 01035 000010</t>
  </si>
  <si>
    <t xml:space="preserve">SERVICIO DE CERRAJERIA </t>
  </si>
  <si>
    <t>REVISION TECNICA AUTOMOTRIZ OBLIGATORIA</t>
  </si>
  <si>
    <t>SERVICIO DE FUMIGACIÓN</t>
  </si>
  <si>
    <t>SERVICIO DE TOMA DE DATOS CON GPS</t>
  </si>
  <si>
    <t>GASTOS PROCESALES</t>
  </si>
  <si>
    <t>VIATICOS A FUNCIONARIOS</t>
  </si>
  <si>
    <t>INCENDIO</t>
  </si>
  <si>
    <t>RIESGOS DEL TRABAJO</t>
  </si>
  <si>
    <t>VEHÍCULOS</t>
  </si>
  <si>
    <t>EQUIPOS DE CÓMPUTO (PORTÁTILES)</t>
  </si>
  <si>
    <t>SOLICITUD DE RH</t>
  </si>
  <si>
    <t>10801 01001 000003</t>
  </si>
  <si>
    <t>MANTENIMIENTO Y REPARACIÓN DE EDIFICIO</t>
  </si>
  <si>
    <t>10801 01060 180801</t>
  </si>
  <si>
    <t>MANTENIMIENTO PREVENTIVO Y CORRECTIVO SISTEMA SUPRESION DE INCENDIOS</t>
  </si>
  <si>
    <t>10801 01900 000015</t>
  </si>
  <si>
    <t>MANTENIMIENTO Y REPARACIÓN DE ASCENSORES</t>
  </si>
  <si>
    <t>10801 01060 180501</t>
  </si>
  <si>
    <t>MANTENIMIENTO DE EQUIPO DE DATA CENTER</t>
  </si>
  <si>
    <t>10804 01070 000001</t>
  </si>
  <si>
    <t>MANTENIMIEMIENTO PREVENTIVO Y CORRECTIVO DE TANQUE DE AGUA</t>
  </si>
  <si>
    <t>10804 01150 000001</t>
  </si>
  <si>
    <t>MANTENIMIENTO PREVENTIVO Y CORRECTIVO DE PLANTAS ELECTRICAS</t>
  </si>
  <si>
    <t>10804 01100 000005</t>
  </si>
  <si>
    <t>REPARACIÓN DE BOMBA DE AGUA</t>
  </si>
  <si>
    <t>10805 01001 000400</t>
  </si>
  <si>
    <t xml:space="preserve">CONTRAT. MANTEN. Y REPAR. DE VEHÍCULOS                   </t>
  </si>
  <si>
    <t>01</t>
  </si>
  <si>
    <t>10806 01035 000001</t>
  </si>
  <si>
    <t>MANTENIMIENTO PREVENTIVO Y CORRECTIVO DE EQUIPOS DE COMUNICACIÓN (RED INALÁMBRICA)</t>
  </si>
  <si>
    <t>10807 01070 000010</t>
  </si>
  <si>
    <t>MANTENIMIENTO Y REPARACION DE AIRE ACONDICIONADO  (DATA CENTER)</t>
  </si>
  <si>
    <t>10807 01020 160701</t>
  </si>
  <si>
    <t xml:space="preserve">MANTENIMIENTO Y REPARACION DE ARCHIVOS MOVILES </t>
  </si>
  <si>
    <t>MANTENIMIENTO Y REPARACION DE AIRE ACONDICIONADO</t>
  </si>
  <si>
    <t>10808 01015 000045</t>
  </si>
  <si>
    <t>CONTRATO de MANTENIMIENTO y REPARACIÓN de EQUIPO de COMPUTO y SISTEMAS</t>
  </si>
  <si>
    <t>10808 01015 000120</t>
  </si>
  <si>
    <t>REPAR. Y/O MANTEN. CORRECTIVO Y/O PREVENTIVO DE UNID DE POTENCIA</t>
  </si>
  <si>
    <t>10899 01900 003200</t>
  </si>
  <si>
    <t>ESPECIES FISCALES</t>
  </si>
  <si>
    <t>INTERESES Y MULTAS</t>
  </si>
  <si>
    <t>DEDUCIBLES DE PÓLIZA DE VEHÍCULOS</t>
  </si>
  <si>
    <t>COMBUSTIBLE PARA VEHÍCULOS</t>
  </si>
  <si>
    <t>20104 01080 000035</t>
  </si>
  <si>
    <t xml:space="preserve">THINNER A-500 FINO                                                          </t>
  </si>
  <si>
    <t>II Trim</t>
  </si>
  <si>
    <t>20104 01005 000001</t>
  </si>
  <si>
    <t xml:space="preserve">DISOLVENTE (DILUYENTE), # 456-900, TIPO MINERAL, ENVASE DE 3,785 L                                                          </t>
  </si>
  <si>
    <t>III Trim</t>
  </si>
  <si>
    <t>20104 01220 000003</t>
  </si>
  <si>
    <t>PINTURA, COLOR BLANCO HUESO, TIPO ESMALTE, ACRILICO, PARA USO ARQUITECTONICO, PRESENTACION 3,785 L</t>
  </si>
  <si>
    <t>20104 01220 000179</t>
  </si>
  <si>
    <t>PINTURA EN SPRAY, COLOR BLANCO, PRESENTACION LATA 270 g</t>
  </si>
  <si>
    <t>PINTURA EN SPRAY, COLOR NEGRO, PRESENTACION LATA 270 g</t>
  </si>
  <si>
    <t>PINTURA EN AEROSOL (SPRAY), COLOR ROJO, DE ALTA VISIBILIDAD, SECADO RÁPIDO, PRESENTACIÓN ENVASE DE 312 g, PARA USO INTERIORES Y EXTERIORES</t>
  </si>
  <si>
    <t>20104 01220 001600</t>
  </si>
  <si>
    <t>PINTURA ANTIHONGOS SATINADA COLOR BLANCO HUESO</t>
  </si>
  <si>
    <t>20104 01090 000045</t>
  </si>
  <si>
    <t>TONNER PARA KYOCERA FS-4100DN</t>
  </si>
  <si>
    <t xml:space="preserve">20104 01090 000015    </t>
  </si>
  <si>
    <t>TONNER PARA KYOCERA FS-3920DN</t>
  </si>
  <si>
    <t>20199 01125 000040</t>
  </si>
  <si>
    <t>20199 01150 000200</t>
  </si>
  <si>
    <t>ÁCIDO MURIÁTICO</t>
  </si>
  <si>
    <t xml:space="preserve">INSECTICIDA EN AEROSOL </t>
  </si>
  <si>
    <t>CEBO CONTRA ROEDORES 50G</t>
  </si>
  <si>
    <t>20301 01010 000080</t>
  </si>
  <si>
    <t>LLAVIN DE ACERO, PERILLA DE BOLA DE 51 mm CON LLAVE (2 LLAVES)</t>
  </si>
  <si>
    <t>20301 01135 150701</t>
  </si>
  <si>
    <t xml:space="preserve">MANGUERA DE ABASTO EN ACERO INOXIDABLE, FLEXIBLE, CONEXION DE 12,7 mm (1/2 Pulg) Y 12,7 mm (1/2 Pulg) X 457,2 mm (18 Pulg) DE LARGO </t>
  </si>
  <si>
    <t>20301 01180 000960</t>
  </si>
  <si>
    <t>SOLDADURA 60/13 PUNTO ROJO</t>
  </si>
  <si>
    <t>20301 01900 000015</t>
  </si>
  <si>
    <t>LLAVE PARA FREGADERO TIPO CACHERA DE 20,32 CM (8 PULG) CUELLO ALTO PARA CONEXION DE 1,27 CM (1/2 PULG) DE AGUA CALIENTE Y FRIA CON MANIJA TIPO PALANCA EN LATON CROMADO</t>
  </si>
  <si>
    <t>GRIFO (LLAVE) CROMADA, TIPO PUSH, ENTRADA MACHO DE 12,70 mm, PARA PASO DE AGUA DE LAVATORIO</t>
  </si>
  <si>
    <t>LLAVIN PARA ESCRITORIO TIPO RABIT</t>
  </si>
  <si>
    <t>PICAPORTE CROMADO 2 PULGADAS</t>
  </si>
  <si>
    <t>I Trim</t>
  </si>
  <si>
    <t>CLAVO DE ACERO CON CABEZA DE 3.81 CMS</t>
  </si>
  <si>
    <t>CLAVO DE HIERRO CON CABEZA DE 3.81 CMS</t>
  </si>
  <si>
    <t>20302 01900 007557</t>
  </si>
  <si>
    <t>LAMINA DE GYPSUM, DIMENSIONES 12,7 mm GROSOR X 1,22 m ANCHO X 2,44 m LARGO, PARA INTERIORES</t>
  </si>
  <si>
    <t>20302 01900 160802</t>
  </si>
  <si>
    <t>FRAGUA SIN ARENA COLOR BLANCO PAQUETE DE 2 KILOS</t>
  </si>
  <si>
    <t>20303 01005 000005</t>
  </si>
  <si>
    <t>BATIENTE</t>
  </si>
  <si>
    <t>LÁMINA DE PLYWOOD DE 4 MM</t>
  </si>
  <si>
    <t>LÁMINA DE PLYWOOD DE 9 MM</t>
  </si>
  <si>
    <t>LAMPARA (LUMINARIA) TIPO CIRCULAR LED LUZ BLANCA, PARA 110 V, POTENCIA DE 18 W, PARTE FRONTAL DIAMETRO 22,8 cm X PROFUNDIDAD 1 cm, CON BALASTRO ELECTRONICO DE ALTA EFICIENCIA, RANGO DE TEMPERATURA ENTRE 0ºC - 40ºC, EMPOTRABLE EN CIELORASO, EFICACIA LUMINICA DE 80 lm/W, PARA COLOCAR EN AMBIENTE INTERNO</t>
  </si>
  <si>
    <t>TOMA POLARIZADO DOBLE  DE PARCHE #78 RESIDENCIAL MARCA AGUILA NACIONAL</t>
  </si>
  <si>
    <t>APAGADOR DE PLACA Interruptor sencillo 15A 110V blanco</t>
  </si>
  <si>
    <t>APAGADOR DE PLACA Interruptor doble 15A 110V blanco</t>
  </si>
  <si>
    <t>TAPE AISLANTE</t>
  </si>
  <si>
    <t>ENCHUFE DE HULE POLARIZADO</t>
  </si>
  <si>
    <t>REGLETA DE 6 TOMAS</t>
  </si>
  <si>
    <t xml:space="preserve">LLAVE PASO PVC TIPO BOLA LISA 12,70 mm (1/2 Pulg) USO POTABLE  </t>
  </si>
  <si>
    <t>LLAVE (GRIFO) CONTROL ESCUADRA, DE 12,7 mm x 12,7 mm (1/2 x 1/2 Pulg), MATERIAL ALEACIÓN DE METAL</t>
  </si>
  <si>
    <t>MANIJA (MANILLA) METALICA DE DESCARGA, CROMADA, CON VARILLA DE 205 mm, PARA TANQUE DE INODORO</t>
  </si>
  <si>
    <t>ASIENTO PARA INODORO ELONGADO COLOR BLANCO, PLASTICO INYECTADO</t>
  </si>
  <si>
    <t>ASIENTO PARA INODORO REDONDO COLOR BLANCO, PLASTICO INYECTADO</t>
  </si>
  <si>
    <t>PERA (VALVULA) DE CAUCHO DE 50 mm DE DIAMETRO PARA TANQUE DESCARGA DEL INODORO</t>
  </si>
  <si>
    <t>INODORO</t>
  </si>
  <si>
    <t>LAVATORIO</t>
  </si>
  <si>
    <t>PEGAMENTO PVC 1/16</t>
  </si>
  <si>
    <t>TUBO SILICON TRANSPARENTE, RESISTENCIA A LA INTERPERIE, CONTENIDO 310mL</t>
  </si>
  <si>
    <t>CINTA PARA TAPAR GOTERAS 10 cm ancho  por metro</t>
  </si>
  <si>
    <t xml:space="preserve">CINTA DE TEFLON 3/4" x 13 metros </t>
  </si>
  <si>
    <t>CARTUCHO TDS PARA MINGITORIO</t>
  </si>
  <si>
    <t>FELPA PARA RODILLO ANTIGOTEO 9" x 1/2</t>
  </si>
  <si>
    <t>29901 01030 000800</t>
  </si>
  <si>
    <t>CINTA PARA EMPAQUE, TRANSPARENTE</t>
  </si>
  <si>
    <t>UNIDAD</t>
  </si>
  <si>
    <t>29901 01065 000100</t>
  </si>
  <si>
    <t>GOMA LOCA STANDARD</t>
  </si>
  <si>
    <t>29901 01100 000005</t>
  </si>
  <si>
    <t>NUMERADOR AUTOMATICO</t>
  </si>
  <si>
    <t>29901 01435 000010</t>
  </si>
  <si>
    <t>SACAGRAPAS DE METAL Y POLIETILENO</t>
  </si>
  <si>
    <t>29901 01900 002500</t>
  </si>
  <si>
    <t>HUMEDECEDOR DE DEDOS</t>
  </si>
  <si>
    <t>29901 01435 001000</t>
  </si>
  <si>
    <t xml:space="preserve">29901 01900 081005    </t>
  </si>
  <si>
    <t>29901 01900 000301</t>
  </si>
  <si>
    <t>FOLDER PLÁSTICOS</t>
  </si>
  <si>
    <t>29902 01030 000001</t>
  </si>
  <si>
    <t>29902 01040 000001</t>
  </si>
  <si>
    <t>ESPARADRAPO 5cm X 5m</t>
  </si>
  <si>
    <t>29902 01120 000006</t>
  </si>
  <si>
    <t>TOALLITAS HÚMEDAS ANTISÉPTICAS</t>
  </si>
  <si>
    <t>CUADERNOS DE RESORTE 80 HOJA, 27 X 21 CMS</t>
  </si>
  <si>
    <t>CUADERNOS 100 HOJA, 27 X 21 CMS</t>
  </si>
  <si>
    <t>SOBRE DE MANILA # 7 PAQUETE 50 UNIDADES</t>
  </si>
  <si>
    <t>SUSCRIPCIONES</t>
  </si>
  <si>
    <t>CUERDA 8 mm</t>
  </si>
  <si>
    <t>BANDERA DE TELA</t>
  </si>
  <si>
    <t>CAMISA TIPO POLO</t>
  </si>
  <si>
    <t>DESINFECTANTE CONCENTRADO PARA DILUIR, VARIOS AROMAS, QUITA EL MAL OLOR, LIBRE DE APEO, PRESENTACION 3,785 L</t>
  </si>
  <si>
    <t>CLORO LIQUIDO, PARA USO DOMESTICO, CONCENTRADO, ENTRE UN 3 Y Y UN 6% PARA ELIMINAR MANCHAS. PRESENTACIÓN 3,785 L (GALON)</t>
  </si>
  <si>
    <t xml:space="preserve">DESENGRASANTE, (LIMPIADOR) BIODEGRADABLE, MULTIPROPOSITO, NO CORROSIVO NI INFLAMABLE, COMPUESTO DE SURFACTANTES SINTETICOS BIODEGRADABLE, EMULSIFICANTE BIODEGRADABLE, AGUA Y FRAGANCIAS, PARA SER UTILIZADO EN DISTINTAS AREAS, PRESENTACION ENVASE DE 3,785 L </t>
  </si>
  <si>
    <t>LIQUIDO LIMPIADOR Y ABRILLANTADOR DE SUPERFICIES MULTIPROPÓSITO A BASE DE SILICONAS, 100% BIODEGRADABLE, PARA SUPERFICIES COMO CUERO, VINIL, HULE, PLÁSTICO, MADERA, CON FILTRO SOLAR, ENVASE CON VÁLVULA DE ASPERSIÓN PARA APLICACIÓN, PRESENTACION DE 236 ml.</t>
  </si>
  <si>
    <t>LIQUIDO BIODEGRADABLE LIMPIADOR DE SUPERFICIES, ABRILLANTADOR, PARA MUEBLES DE OFICINA Y OTRAS SUPERFICIES. PRESENTACIÓN 3,785 L (gal)</t>
  </si>
  <si>
    <t xml:space="preserve">LAVAPLATOS LIQUIDO, BIODEGRADABLE, DESENGRASANTE, PRESENTACIÓN 3,785 L (GALON) 
</t>
  </si>
  <si>
    <t xml:space="preserve">ALCOHOL EN GEL, PARA LAVADO DE MANOS EN SECO, PH MÁXIMO 7% PRESENTACIÓN 3,785 L (GALON) 
</t>
  </si>
  <si>
    <t xml:space="preserve">DETERGENTE LIQUIDO, BIODEGRADABLE, PARA LAVADO DE TELAS (TRAPOS, MECHAS, ETC) PRESENTACIÓN 3,785 L </t>
  </si>
  <si>
    <t xml:space="preserve">JABÓN LIQUIDO ANTIBACTERIAL PARA MANOS, RELLENO PARA DISPENSADOR, PRESENTACIÓN 3,785 L (GALON)
</t>
  </si>
  <si>
    <t>DESODORANTE AMBIENTAL PARA AUTO (APARATO + REPUESTO DE 7ml)</t>
  </si>
  <si>
    <t xml:space="preserve">DESODORANTE AMBIENTAL EN AEROSOL, VARIOS AROMAS, AROMA DURADERA, QUE MATE GERMENES. PRESENTACION 400 ml
</t>
  </si>
  <si>
    <t>CERA ACRÍLICA PARA PISOS DE MOSAICO, TERRAZO Y TERRACIN, ANTIDESLIZANTE, A BASE DE AGUA, QUE DE BRILLO INSTANTÁNEO, POCA VISCOSIDAD, PRESENTACIÓN 3,785 L</t>
  </si>
  <si>
    <t>CERA ACRÍLICA PARA PISOS DE MADERA Y OCRE, ANTIDESLIZANTE, CONCENTRADA, LISTA PARA USAR. PRESENTACIÓN 3,785 L (GALON)</t>
  </si>
  <si>
    <t xml:space="preserve">BOLSA PLÁSTICA PEQUEÑA PARA BASURA, COLORES VARIOS, CALIBRE 1 MILESIMA, 52 cm X 58 cm, PAQUETES DE 1 kg </t>
  </si>
  <si>
    <t xml:space="preserve">BOLSA PLÁSTICA MEDIANA PARA BASURA, COLORES VARIOS, CALIBRE 1,5 MILÉSIMAS, 72 cm X 102 cm, PAQUETE DE 1 kg
</t>
  </si>
  <si>
    <t xml:space="preserve">BOLSA PLÁSTICA GRANDE PARA BASURA, COLORES VARIOS, CALIBRE 2,5 MILÉSIMAS, 85 cm X 120 cm, PAQUETE DE 1 kg </t>
  </si>
  <si>
    <t xml:space="preserve">BOLSA PLÁSTICA JARDÍN PARA BASURA, COLORES VARIOS, CALIBRE 2,5 MILÉSIMAS, 94 cm X 140 cm, PAQUETE DE 1 kg </t>
  </si>
  <si>
    <t xml:space="preserve"> BASURERO PLÁSTICO PARA OFICINA. CON TAPA DEL TIPO VAIVEN. CAPACIDAD 10 L</t>
  </si>
  <si>
    <t xml:space="preserve">SHAMPOO PARA AUTOMÓVIL, LIMPIEZA DE SUPERFICIES PINTADAS DE VEHÍCULOS Y EQUIPOS EN USOS FRECUENTES, CONTIENE CERAS QUE DEJAN CAPA PROTECTORA DESPUÉS DEL LAVADO, CONCENTRADO PARA REALIZAR UNA DILUCIÓN EN PROPORCIÓN MINIMA 1:50 (1 ML DE CHAMPÚ EN 60 ML DE AGUA) Y MANTENER UN EXCELENTE DESEMPEÑO, 100% BIODEGRADABLE, EN PRESENTACION DE 3,785 L. </t>
  </si>
  <si>
    <t>GUANTES DE HULE PARA ASEO, COLOR AMARILLO, TALLA M, ELASTICO Y FLEXIBLE.</t>
  </si>
  <si>
    <t xml:space="preserve">LIMPIADOR DE EQUIPO ELÉCTRICO Y DE COMPUTO, DE SECADO RÁPIDO. PRESENTACIÓN ENVASE DE 500 ml 
</t>
  </si>
  <si>
    <t xml:space="preserve">DESATORADOR DE CAÑERIA EN PRESENTACIÓN LIQUIDA DE 3,71 l BIODEGRADABLE PARA DESTAQUEAR TUBERIAS EN PVC Y METAL                                             </t>
  </si>
  <si>
    <t>DISPENSADOR DE JABON LIQUIDO CON SENSOR, OPERACION AUTOMATICA Y MANUAL, MEDIDAS 18,48 cm LARGO X 7,04 cm ANCHO, CAPACIDAD 900 mL, CAPACIDAD OPERACION 0,6 mL</t>
  </si>
  <si>
    <t xml:space="preserve">DISPENSADOR DE JABÓN LIQUIDO, MEDIDAS 21 cm(+/- 1,5 cm) LARGO X 12,5 cm(+/-5 cm) ANCHO, CAPACIDAD 500 ml, CONSTRUIDO EN PLÁSTICO TRANSPARENTE, CON BOTÓN PULSADOR, CON LLAVE EN LA TAPA DE LLENADO </t>
  </si>
  <si>
    <t>TOALLA DESECHABLE DE PAPEL, COLOR BLANCO TIPO MAYORDOMO, ROLLO 85 HOJAS SENCILLAS, ANCHO DE HOJAS 26 cm Y LARGO 18 cm. PRESENTACIÓN DE UNIDAD.</t>
  </si>
  <si>
    <t>29905 01035 150020</t>
  </si>
  <si>
    <t>LIMPIADOR DE CRISTALES, BIODEGRADABLE, LISTO PARA USAR, QUITA MANCHAS, NO GRASOSO. ENVASE DE CUALQUIER COLOR O TRANSPARENTE EN PRESENTACIÓN DE 1 L</t>
  </si>
  <si>
    <t>29905 01010 000001</t>
  </si>
  <si>
    <t>29905 01900 190201</t>
  </si>
  <si>
    <t>PAPEL HIGIENICO</t>
  </si>
  <si>
    <t>29906 00015 150801</t>
  </si>
  <si>
    <t xml:space="preserve">CAJA DE MASCARILLAS QUIRURGICAS DESECHABLES </t>
  </si>
  <si>
    <t>CINTA ADHESIVA ANTIDESLIZANTE 50 mm por 5 mestros</t>
  </si>
  <si>
    <t>GUANTES DE POLIETILENO</t>
  </si>
  <si>
    <t>29999 01025 000100</t>
  </si>
  <si>
    <t xml:space="preserve">BATERIAS ALCALINAS AA EMPAQUE 2 UNIDADES                                            </t>
  </si>
  <si>
    <t>29999 01025 000140</t>
  </si>
  <si>
    <t xml:space="preserve">BATERIAS ALCALINAS AAA EMPAQUE 2 UNIDADES                                                          </t>
  </si>
  <si>
    <t>29999 01900 005240</t>
  </si>
  <si>
    <t xml:space="preserve">ROTULACION DE EMERGENCIAS </t>
  </si>
  <si>
    <t>29999 01025 210701</t>
  </si>
  <si>
    <t>BATERIA DE LITIO TIPO CR 123A DE 3V</t>
  </si>
  <si>
    <t>TALADRO ELECTRICO</t>
  </si>
  <si>
    <t>280</t>
  </si>
  <si>
    <t>50104 01040 000210</t>
  </si>
  <si>
    <t>VENTILADOR TIPO TORRE</t>
  </si>
  <si>
    <t>50105 01090 005300</t>
  </si>
  <si>
    <t>MICROCOMPUTADOR PORTÁTIL</t>
  </si>
  <si>
    <t>I Semestre</t>
  </si>
  <si>
    <t>50199-01310-000200</t>
  </si>
  <si>
    <t xml:space="preserve">CAMARAS DE SEGURIDAD </t>
  </si>
  <si>
    <t>II sem</t>
  </si>
  <si>
    <t>RENOVACION DE LICENCIA ADOBE CREATIVE CLOUD. All APPS.</t>
  </si>
  <si>
    <t>RENOVACION DE LICENCIA ADOBE PRO DC</t>
  </si>
  <si>
    <t>RENOVACION DE LICENCIA CISCO WEBEX.</t>
  </si>
  <si>
    <t>Comisión de Emergencias</t>
  </si>
  <si>
    <t>Comisión de Accesibilidad y Discapacidad</t>
  </si>
  <si>
    <t>MONITOR DE PRESION ARTERIAL ELECTRÓNICO</t>
  </si>
  <si>
    <t>BOLSA DE ALGODÓN 100G</t>
  </si>
  <si>
    <t>CAJA</t>
  </si>
  <si>
    <t>GUANTES LATEX DESECHABLES</t>
  </si>
  <si>
    <t xml:space="preserve">CURITAS </t>
  </si>
  <si>
    <t>Area</t>
  </si>
  <si>
    <t>JABON ANTISEPTICO (STEROP LISAN) 100ML</t>
  </si>
  <si>
    <t>Unidad de Medida</t>
  </si>
  <si>
    <t>GALÓN</t>
  </si>
  <si>
    <t xml:space="preserve">UNIDAD  </t>
  </si>
  <si>
    <t>LITRO</t>
  </si>
  <si>
    <t>PAQUETE</t>
  </si>
  <si>
    <t>SERVICIOS</t>
  </si>
  <si>
    <t>BLOQUEADOR SOLAR</t>
  </si>
  <si>
    <t>Departamento/Unidad</t>
  </si>
  <si>
    <t>Salud Ocupacional</t>
  </si>
  <si>
    <t>Archivo</t>
  </si>
  <si>
    <t>Tecnologias de Informacion</t>
  </si>
  <si>
    <t>Administrativo</t>
  </si>
  <si>
    <t>BASES PARA COMPUTADORAS</t>
  </si>
  <si>
    <t xml:space="preserve">MOUSE PAD CON REPOSA MUÑECAS </t>
  </si>
  <si>
    <t xml:space="preserve">ROTULACION DE DISCAPACIDAD </t>
  </si>
  <si>
    <t xml:space="preserve">SOLUCIÓN Y TELEFONÍA IP </t>
  </si>
  <si>
    <t xml:space="preserve">SERVICIO DE ENLACE FIBRA OPTICA </t>
  </si>
  <si>
    <t>SERVICIO DE TELECOMUNICACIONES</t>
  </si>
  <si>
    <t>SERVICIO DE INTERNET</t>
  </si>
  <si>
    <t>SERVICIO DE PLATAFORMA CORREO ELECTRONICO A LA NUBE</t>
  </si>
  <si>
    <t>SERVCIO DE ALMACENMIENTO DATOS A LA NUBE</t>
  </si>
  <si>
    <t>SERVICIO DE PREPARACION Y PROCESAMIENTO DE DATOS</t>
  </si>
  <si>
    <t>SERVICIOS DE DISEÑO DE SITIO WEB</t>
  </si>
  <si>
    <t>SERVICIO DE MANTENIMIENTO PREVENTIVO DE SISTEMAS DE ALARMA CONTRA ROBO E INCENDIO Y SISTEMAS DE CAMARAS</t>
  </si>
  <si>
    <t>PANTALLA INTELIGENTE</t>
  </si>
  <si>
    <t>UPS</t>
  </si>
  <si>
    <t>RENOVACIÓN CERTIFICADOS DE SEGUIDAD SSL/TLS GLOBALSING</t>
  </si>
  <si>
    <t>RENOVACIÓN DE LICENICA DE ANTIVIRUS - ESET ENDPOINT SECURITY + PROTECCIÓN 0 DAY</t>
  </si>
  <si>
    <t>RENOVACIÓN ACTUALIZACION MASTER LEX E INDEX</t>
  </si>
  <si>
    <t xml:space="preserve">RENOVACIÓN SA WINDOWS DATACENTER 2022 SA POR 3 AÑOS </t>
  </si>
  <si>
    <t>RENOVACIÓN SOFTWARE DE MONITOREO PRTG - GLOVALSIGN</t>
  </si>
  <si>
    <t>VMWARE</t>
  </si>
  <si>
    <t>RENOVACION FILEON</t>
  </si>
  <si>
    <t>RENOVACION TEAMVIEWER</t>
  </si>
  <si>
    <t>RENOVACION LICENCIA GLOBALEX PARA IMPRESIÓN DE PROTOCOLOS</t>
  </si>
  <si>
    <t>RENOVACION ARANDA</t>
  </si>
  <si>
    <t>RENOVACION SOPORTE BIT4ID</t>
  </si>
  <si>
    <t>SYNCBACK</t>
  </si>
  <si>
    <t>SERVICIO DE RECOLECCION DIFERENCIADO DE RESIDUOS SÓLIDOS</t>
  </si>
  <si>
    <t>COMISIONES Y GASTOS POR SERVICIOS FINANCIEROS Y COMERCIALES QUICK PASS</t>
  </si>
  <si>
    <t>LIMPIEZA DE TANQUE</t>
  </si>
  <si>
    <t>10406 01155 000005</t>
  </si>
  <si>
    <t>PAGO DE PEAJE QUICK PASS</t>
  </si>
  <si>
    <t>MANTENIMIENTO PREVENTIVO Y CORRECTIVO DE PORTON ELECTRICO</t>
  </si>
  <si>
    <t>10801 01035 000005</t>
  </si>
  <si>
    <t>REPARACION Y MANTENIMIENTO DE SISTEMAS DE EXTINCION DE INCENDIO Y EXTINTORES</t>
  </si>
  <si>
    <t>PAGO DE MARCHAMO - DERECHO DE CIRCULACION</t>
  </si>
  <si>
    <t>GRASA ENVASE DE 1/4 DE GALÓN</t>
  </si>
  <si>
    <t>PINTURA, COLOR BLANCO, TIPO ESMALTE, ACRILICO, PARA USO ARQUITECTONICO, PRESENTACION 3,785 L</t>
  </si>
  <si>
    <t>PINTURA ANTICORROSIVA EN ACEITE COLOR Verde  ENVASE 3,785 L</t>
  </si>
  <si>
    <t>PINTURA ANTICORROSIVA EN ACEITE COLOR Negro  ENVASE 3,785 L</t>
  </si>
  <si>
    <t>PINTURA ANTICORROSIVA EN ACEITE COLOR Azul Marino  ENVASE 3,785 L</t>
  </si>
  <si>
    <t>PEGAMENTO P.V.C. 1/8 GALÓN</t>
  </si>
  <si>
    <t>PEGAMENTO EPOXICO 70 ml</t>
  </si>
  <si>
    <t>ESPUMA DE POLIURETANO EXPANSIVA COMPRIMIDA 100 ml</t>
  </si>
  <si>
    <t>SELLADOR DE JUNTAS DE POLIURETANO, PRESENTACION CARTUCHO DE 310 ml, COLOR GRIS, CURADO CON HUMEDAD, FLEXIBLE (350% ELOGACION) RESISTENTE AL DESGARRE(DURETAN)</t>
  </si>
  <si>
    <t>KILO</t>
  </si>
  <si>
    <t>DESAGUE DE METAL (1-1/4" x 5") METALICO</t>
  </si>
  <si>
    <t>CLAVO DE ACERO CON CABEZA DE 2,54 CMS</t>
  </si>
  <si>
    <t>CLAVO DE ACERO DE IMPACTO 25 MM PAQUETE DE 10</t>
  </si>
  <si>
    <t>CLAVO DE HIERRO CON CABEZA DE 5,08 CMS</t>
  </si>
  <si>
    <t>CLAVO DE HIERRO CON CABEZA DE 7,62 CMS</t>
  </si>
  <si>
    <t>LAMINA H/G. ONDULADO NO. 26</t>
  </si>
  <si>
    <t>LAMINA DE H/G RECTANGULAR NO.26 DE 1.07 X 3.66 MTS</t>
  </si>
  <si>
    <t>LAMINA DE H/G LISO NO.26</t>
  </si>
  <si>
    <t>TORNILLO  PARA TECHO PUNTA BROCA DE 1/4X 2"</t>
  </si>
  <si>
    <t>TORNILLO  PARA TECHO PUNTA CORREINTE DE 1/4X 2"</t>
  </si>
  <si>
    <t>TORNILLO  PARA GYPSUM DE 6 X 1 1/4" PUNTA BROCA PAQUETE DE 100</t>
  </si>
  <si>
    <t>TORNILLO  PARA GYPSUM DE 6 X 1 1/4" PUNTA CORRIENTE PAQUETE DE 100</t>
  </si>
  <si>
    <t>TORNILLO  PARA GYPSUM TORLACK 8X1/2" PAQUETE 50 UNIDADES</t>
  </si>
  <si>
    <t>LLAVE DE CHORRO DE 1.27 CMS CON ROSCA</t>
  </si>
  <si>
    <t>ESPANDER DE METAL ANCLAJE MARIPOSA 3/16" X 3"</t>
  </si>
  <si>
    <t>ESPANDER DE METAL GYPSUM #8 X 30MM</t>
  </si>
  <si>
    <t>CIERRAPUERTAS</t>
  </si>
  <si>
    <t>ANDAMIO DE METAL COMPUESTA DE DOS MARCOS, ALTURA 2 M,  ANCHO 1,5 M, LARGO 2 M, DOS CRUCETAS, UNA PLATAFORMA Y CUATRO RUEDAS CON FRENO</t>
  </si>
  <si>
    <t>20301 01100 000260</t>
  </si>
  <si>
    <t>20301 01100 001060</t>
  </si>
  <si>
    <t>20301 01100 000810</t>
  </si>
  <si>
    <t xml:space="preserve">20301 01175 002960 </t>
  </si>
  <si>
    <t>20301 01175 000004</t>
  </si>
  <si>
    <t xml:space="preserve">20301 01900 000050 </t>
  </si>
  <si>
    <t xml:space="preserve">20301 01010 000420  </t>
  </si>
  <si>
    <t xml:space="preserve">20301 01900 000090 </t>
  </si>
  <si>
    <t>20399 01185 000040</t>
  </si>
  <si>
    <t>MASILLA, PREPARADA, PARA ACABADOS EN LÁMINAS DE GYPSUM, MULTIPROPOSITO, DE FÁCIL ACABADO, PRESENTACIÓN EN GALÓN</t>
  </si>
  <si>
    <t>CUBETA</t>
  </si>
  <si>
    <t>20302 01075 180701</t>
  </si>
  <si>
    <t>20302 01900 010320</t>
  </si>
  <si>
    <t>20302 01900 000030</t>
  </si>
  <si>
    <t>LAMINAS DE CIELO SUSPENDIDO 61cm x 122 cm</t>
  </si>
  <si>
    <t>CONCRETO PREMEZCLADO -TIPO CONCREMIX- 40k</t>
  </si>
  <si>
    <t>MORTERO MURO SECO 25 K</t>
  </si>
  <si>
    <t>SACO</t>
  </si>
  <si>
    <t>20303 01900 000015</t>
  </si>
  <si>
    <t>LÁMPARA FLUORESCENTE LINEAL (TUBO), TIPO T8, POTENCIA 32 W, EFICIENCIA LUMINICA DE 88 lm/W, FLUJO LUMINOSO INICIAL 1496 lm, G13 O BI-PIN MEDIO, TEMPERATURA DE COLOR 4100 K (TOLERANCIA ENTRE 3710 K – 4260 K), LARGO 1,22 m (4 ft), DIAMETRO 25 mm</t>
  </si>
  <si>
    <t>APAGADOR DE PLACA Interruptor sencillo 15A 110V blanco threeway</t>
  </si>
  <si>
    <t>PLAFON DE PORCELANA</t>
  </si>
  <si>
    <t>20304 01195 000001</t>
  </si>
  <si>
    <t>TOMACORRIENTE DOBLE POLARIZADO DE COLOR BLANCO, 15A, 120V, CON TAPA DE ALUMINIO INCLUIDA. MODELO 3232W</t>
  </si>
  <si>
    <t xml:space="preserve">20306 01030 000005 </t>
  </si>
  <si>
    <t>20306 01900 000120</t>
  </si>
  <si>
    <t>20306 01175 170701</t>
  </si>
  <si>
    <t xml:space="preserve">20306 01900 200906 </t>
  </si>
  <si>
    <t xml:space="preserve">20306 01900 000700 </t>
  </si>
  <si>
    <t>20306 01900 200901</t>
  </si>
  <si>
    <t>UNION P.V.C. DE 1.27 CMS de transición presión</t>
  </si>
  <si>
    <t>UNION P.V.C. DE 2,5 CMS de transición presión</t>
  </si>
  <si>
    <t>SPANDER PLASTICO SIN TORNILLO #6 paquete de 20 unidades</t>
  </si>
  <si>
    <t>SPANDER PLASTICO SIN TORNILLO #8 paquete de 15 unidades</t>
  </si>
  <si>
    <t>SPANDER PLASTICO SIN TORNILLO #10</t>
  </si>
  <si>
    <t>SPANDER PLASTICO para gypsum tipo mariposa</t>
  </si>
  <si>
    <t>SPANDER PLASTICO SIN TORNILLO #12</t>
  </si>
  <si>
    <t>MANGUERA PLASTICAPARA JARDÍN DE 20 M DE 1/2" CON CONECTORES</t>
  </si>
  <si>
    <t>LLAVE PASO PVC 2,5 cm</t>
  </si>
  <si>
    <t>SIFON EXTENDIBLE 1 1/2" x 1 1/4"</t>
  </si>
  <si>
    <t>MANGUERA NIVEL TRANSPARENTE 3/8"- 9 MM X METRO</t>
  </si>
  <si>
    <t>20399 01050 000900</t>
  </si>
  <si>
    <t>LAPIZ PARA CARPINTERÍA</t>
  </si>
  <si>
    <t>METRO</t>
  </si>
  <si>
    <t>DISCO ESMERILADOR PARA CORTAR METAL 4,5"</t>
  </si>
  <si>
    <t>DISCO ESMERILADOR PARA CORTAR METAL 9"</t>
  </si>
  <si>
    <t>DISCO ABRASIVO PARA CORTAR CONCRETO 4,5"</t>
  </si>
  <si>
    <t>DISCO ABRASIVO PARA CORTAR CONCRETO 9"</t>
  </si>
  <si>
    <t>PISTOLA DE AIRE CALIENTE 2000 w</t>
  </si>
  <si>
    <t>CUCHILLA PICO DE LORA 4"</t>
  </si>
  <si>
    <t>20401 01900 210201</t>
  </si>
  <si>
    <t>20401 01900 002123</t>
  </si>
  <si>
    <t xml:space="preserve">20401 01900 180601 </t>
  </si>
  <si>
    <t xml:space="preserve">20401 01020 000140 </t>
  </si>
  <si>
    <t xml:space="preserve">20401 01020 000005 </t>
  </si>
  <si>
    <t>29904 01085 170901</t>
  </si>
  <si>
    <t>29904 01900 000004</t>
  </si>
  <si>
    <t>29904 01055 000040</t>
  </si>
  <si>
    <t>29906 01215 007001</t>
  </si>
  <si>
    <t>PANTALON DE ARMY PARA TRABAJO PESADO</t>
  </si>
  <si>
    <t>ZAPATOS DE SEGURIDAD</t>
  </si>
  <si>
    <t>DESODORANTE AMBIENTAL, EN VARIOS AROMAS, BIODEGRADABLE, ELIMINA OLORES. PRESENTACIÓN 3,785 L (GALON)</t>
  </si>
  <si>
    <t>PAR</t>
  </si>
  <si>
    <t>Gestion Institucional Recursos Humanos</t>
  </si>
  <si>
    <t>COMISIONES BANCARIAS</t>
  </si>
  <si>
    <t>SICOP</t>
  </si>
  <si>
    <t>TELEFONICA ICE</t>
  </si>
  <si>
    <t>LIQUIDACIÓN RT 2024</t>
  </si>
  <si>
    <t>10601 01001 000025</t>
  </si>
  <si>
    <t>CINTA MÉTRICA (MEDICIÓN DE ESPACIOS DE TRABAJO)</t>
  </si>
  <si>
    <t>20199 01900 090701</t>
  </si>
  <si>
    <t>GASTOS ADMINISTRATIVOS</t>
  </si>
  <si>
    <t>ALQUILER EQUIPO DE CÓMPUTO</t>
  </si>
  <si>
    <t>1.01.01 ALQUILERES DE EDIFICIOS, LOCALES  Y TERRENOS</t>
  </si>
  <si>
    <t>1.01.03 ALQUILER DE EQUIPO DE CÓMPUTO</t>
  </si>
  <si>
    <t>1.02.01 SERVICIO DE AGUA Y ALCANTARILLADO</t>
  </si>
  <si>
    <t>1.02.02 SERVICIO DE ENERGÍA ELÉCTRICA</t>
  </si>
  <si>
    <t>1.02.03 SERVICIO DE CORREO</t>
  </si>
  <si>
    <t>1.02.04 SERVICIO DE TELECOMUNICACIONES</t>
  </si>
  <si>
    <t>1.02.99 OTROS SERVICIOS BÁSICOS</t>
  </si>
  <si>
    <t>1.03.01 INFORMACIÓN</t>
  </si>
  <si>
    <t>1.03.03 IMPRESIÓN, ENCUADERNACION Y OTROS</t>
  </si>
  <si>
    <t>1.03.06 COMISIONES Y GASTOS POR SERVICIOS FINANCIEROS Y COMERCIALES</t>
  </si>
  <si>
    <t>1.03.07 SERVICIOS DE TECNOLOGÍAS DE INFORMACIÓN</t>
  </si>
  <si>
    <t xml:space="preserve">1.04.02  SERVICIOS JURÍDICOS </t>
  </si>
  <si>
    <t xml:space="preserve">1.04.05  SERVICIOS INFORMÁTICOS </t>
  </si>
  <si>
    <t xml:space="preserve">1.04.06  SERVICIOS GENERALES </t>
  </si>
  <si>
    <t xml:space="preserve">1.04.99  OTROS SERVICIOS DE GESTIÓN Y APOYO </t>
  </si>
  <si>
    <t xml:space="preserve">1.05.01  TRANSPORTE DENTRO DEL PAÍS </t>
  </si>
  <si>
    <t xml:space="preserve">1.05.02  VIÁTICOS DENTRO DEL PAÍS </t>
  </si>
  <si>
    <t xml:space="preserve">1.05.03  TRANSPORTE EN EL EXTERIOR </t>
  </si>
  <si>
    <t>1.05.04  VIÁTICOS EN EL EXTERIOR</t>
  </si>
  <si>
    <t>1.06.01  SEGUROS</t>
  </si>
  <si>
    <t xml:space="preserve">1.07.01  ACTIVIDADES DE CAPACITACIÓN </t>
  </si>
  <si>
    <t xml:space="preserve">1.08.01  MANTENIMIENTO DE EDIFICIOS, LOCALES Y TERRENOS  </t>
  </si>
  <si>
    <t xml:space="preserve">1.08.04  MANTENIMIENTO Y REPARACIÓN DE MAQUINARIA Y EQUIPO DE PRODUCCIÓN </t>
  </si>
  <si>
    <t>1.08.05  MANTENIMIENTO Y REPARACIÓN DE EQUIPO DE TRANSPORTE</t>
  </si>
  <si>
    <t xml:space="preserve">1.08.06  MANTENIMIENTO Y REPARACIÓN DE EQUIPO DE COMUNICACIÓN </t>
  </si>
  <si>
    <t>1.08.07 MANTENIMIENTO Y REPARACIÓN DE EQUIPO Y MOBILIARIO DE OFICINA</t>
  </si>
  <si>
    <t xml:space="preserve">1.08.08 MANTENIMIENTO Y REPARACIÓN DE EQUIPO DE CÓMPUTO Y SISTEMAS DE  INFORMACIÓN </t>
  </si>
  <si>
    <t xml:space="preserve">1.08.99  MANTENIMIENTO Y REPARACIÓN DE OTROS  EQUIPOS </t>
  </si>
  <si>
    <t xml:space="preserve">1.09.99  OTROS IMPUESTOS </t>
  </si>
  <si>
    <t>1.99.02  INTERESES MORATORIOS Y MULTAS</t>
  </si>
  <si>
    <t xml:space="preserve">1.99.05  DEDUCIBLES </t>
  </si>
  <si>
    <t xml:space="preserve">2.01.01  COMBUSTIBLES Y LUBRICANTES </t>
  </si>
  <si>
    <t xml:space="preserve">2.01.02  PRODUCTOS FARMACÉUTICOS Y MEDICINALES </t>
  </si>
  <si>
    <t>2.01.04  TINTAS, PINTURAS Y DILUYENTES</t>
  </si>
  <si>
    <t>2.01.99  OTROS PRODUCTOS QUÍMICOS Y CONEXOS</t>
  </si>
  <si>
    <t xml:space="preserve">2.03.01  MATERIALES Y PRODUCTOS METÁLICOS </t>
  </si>
  <si>
    <t xml:space="preserve">2.03.02  MATERIALES Y PRODUCTOS MINERALES Y ASFÁLTICOS  </t>
  </si>
  <si>
    <t xml:space="preserve">2.03.03  MADERA Y SUS DERIVADOS  </t>
  </si>
  <si>
    <t xml:space="preserve">2.03.04  MATERIALES Y PRODUCTOS ELÉCTRICOS, TELEFÓNICOS Y DE CÓMPUTO  </t>
  </si>
  <si>
    <t xml:space="preserve">2.03.06  MATERIALES Y PRODUCTOS DE PLÁSTICO </t>
  </si>
  <si>
    <t>2.03.99  OTROS MATERIALES Y PRODUCTOS DE USO EN LA CONSTRUCCIÓN Y MANTENIMIENTO</t>
  </si>
  <si>
    <t>2.04.01  HERRAMIENTAS E INSTRUMENTOS</t>
  </si>
  <si>
    <t xml:space="preserve">2.99.01  ÚTILES Y MATERIALES DE OFICINA Y CÓMPUTO  </t>
  </si>
  <si>
    <t xml:space="preserve">2.99.02  ÚTILES Y MATERIALES MÉDICO, HOSPITALARIO Y DE INVESTIGACIÓN </t>
  </si>
  <si>
    <t>2.99.03  PRODUCTOS DE PAPEL, CARTÓN E IMPRESOS</t>
  </si>
  <si>
    <t xml:space="preserve">2.99.04  TEXTILES Y VESTUARIO </t>
  </si>
  <si>
    <t xml:space="preserve">2.99.05  ÚTILES Y MATERIALES DE LIMPIEZA </t>
  </si>
  <si>
    <t xml:space="preserve">2.99.06  ÚTILES Y MATERIALES DE RESGUARDO Y SEGURIDAD </t>
  </si>
  <si>
    <t>2.99.99   OTROS ÚTILES, MATERIALES Y SUMINISTROS DIVERSOS</t>
  </si>
  <si>
    <t>5.01.01  MAQUINARIA Y EQUIPO PARA LA PRODUCCIÓN</t>
  </si>
  <si>
    <t>5.01.03  EQUIPO DE COMUNICACIÓN</t>
  </si>
  <si>
    <t>5.01.04  EQUIPO Y MOBILIARIO DE OFICINA</t>
  </si>
  <si>
    <t xml:space="preserve">5.01.05  EQUIPO DE CÓMPUTO </t>
  </si>
  <si>
    <t>5.99.03  BIENES INTANGIBLES</t>
  </si>
  <si>
    <t>5.01.99  MAQUINARIA, EQUIPO Y MOBILIARIO DIVERSO</t>
  </si>
  <si>
    <t>10203 01001 171101</t>
  </si>
  <si>
    <t>Bodega</t>
  </si>
  <si>
    <t>CAJA DE CLIPS No 1</t>
  </si>
  <si>
    <t>CORRECTOR LIQUIDO TIPO LAPIZ</t>
  </si>
  <si>
    <t>ENGRAPADORA DE METAL ESTANDAR</t>
  </si>
  <si>
    <t>MARCADOR FOSFORESCENTE</t>
  </si>
  <si>
    <t>29901 01125 875010</t>
  </si>
  <si>
    <t>10201 01005 000001</t>
  </si>
  <si>
    <t>10101 01900 000005</t>
  </si>
  <si>
    <t>10202 01001 000010</t>
  </si>
  <si>
    <t>90020635-00000001</t>
  </si>
  <si>
    <t>10299 01005 000025</t>
  </si>
  <si>
    <t>10303 01900 200301</t>
  </si>
  <si>
    <t>10303 01020 000001</t>
  </si>
  <si>
    <t>10306 01900 110706</t>
  </si>
  <si>
    <t>10405 01900 002200</t>
  </si>
  <si>
    <t>10406 01120 000001</t>
  </si>
  <si>
    <t>DISCO COMPACTO EN BLANCO UNIDAD</t>
  </si>
  <si>
    <t>DISCO DVD</t>
  </si>
  <si>
    <t>LLAVE MAYA</t>
  </si>
  <si>
    <t>BANDAS DE HULE (LIGAS)</t>
  </si>
  <si>
    <t>10406 01165 000010</t>
  </si>
  <si>
    <t>10501 01001 000002</t>
  </si>
  <si>
    <t>10499 01900 080820</t>
  </si>
  <si>
    <t>10499 01900 000020</t>
  </si>
  <si>
    <t>10499 01900 000080</t>
  </si>
  <si>
    <t>10502 01001 000001</t>
  </si>
  <si>
    <t>10503 01001 000020</t>
  </si>
  <si>
    <t>10504 01005 000005</t>
  </si>
  <si>
    <t>92079276-00000001</t>
  </si>
  <si>
    <t xml:space="preserve"> 92344885-00000001</t>
  </si>
  <si>
    <t>92274442-00000001</t>
  </si>
  <si>
    <t>92343456-00000001</t>
  </si>
  <si>
    <t>10701 01001 110701</t>
  </si>
  <si>
    <t>10999 01900 000025</t>
  </si>
  <si>
    <t>10999 01005 000010</t>
  </si>
  <si>
    <t>10899 01045 000400</t>
  </si>
  <si>
    <t>19902 01005 000005</t>
  </si>
  <si>
    <t>19905 01005 000010</t>
  </si>
  <si>
    <t>20101 01900 000700</t>
  </si>
  <si>
    <t>20101 01015 000300</t>
  </si>
  <si>
    <t>20102 01900 000081</t>
  </si>
  <si>
    <t>20199 01050 100040</t>
  </si>
  <si>
    <t>20199 01050 000010</t>
  </si>
  <si>
    <t>20199 01900 200301</t>
  </si>
  <si>
    <t>20199 01900 161001</t>
  </si>
  <si>
    <t>20301 01900 000600</t>
  </si>
  <si>
    <t>20301 01010 000015</t>
  </si>
  <si>
    <t>20301 01025 000001</t>
  </si>
  <si>
    <t>20301 01085 000140</t>
  </si>
  <si>
    <t>20301 01085 000080</t>
  </si>
  <si>
    <t>20301 01085 000560</t>
  </si>
  <si>
    <t>20301 01085 000640</t>
  </si>
  <si>
    <t>20301 01085 000720</t>
  </si>
  <si>
    <t>20301 01085 000680</t>
  </si>
  <si>
    <t>20304 01440 000045</t>
  </si>
  <si>
    <t>20304 01440 000020</t>
  </si>
  <si>
    <t>20304 01110 000004</t>
  </si>
  <si>
    <t>20304 01900 000821</t>
  </si>
  <si>
    <t>20304 01165 000005</t>
  </si>
  <si>
    <t>20304 01200 000003</t>
  </si>
  <si>
    <t>20304 01170 000001</t>
  </si>
  <si>
    <t>20304 01055 160601</t>
  </si>
  <si>
    <t>20399 01310 180201</t>
  </si>
  <si>
    <t>20399 01185 000099</t>
  </si>
  <si>
    <t>20399 01310 000005</t>
  </si>
  <si>
    <t>20399 01310 110701</t>
  </si>
  <si>
    <t>20399 01395 000900</t>
  </si>
  <si>
    <t>20399 01395 000505</t>
  </si>
  <si>
    <t>20399 01900 200902</t>
  </si>
  <si>
    <t>20399 01900 160902</t>
  </si>
  <si>
    <t>2039 01990 0004460</t>
  </si>
  <si>
    <t>20399 01900 160901</t>
  </si>
  <si>
    <t>20399 01310 160901</t>
  </si>
  <si>
    <t>20401 01115 160701</t>
  </si>
  <si>
    <t>20401 01155 000120</t>
  </si>
  <si>
    <t>29901 01040 250005</t>
  </si>
  <si>
    <t>29901 01045 000400</t>
  </si>
  <si>
    <t>29901 01055 450010</t>
  </si>
  <si>
    <t>29901 01095 000003</t>
  </si>
  <si>
    <t>29901 01900 080805</t>
  </si>
  <si>
    <t>29901 01005 000260</t>
  </si>
  <si>
    <t>29902-01900-000200</t>
  </si>
  <si>
    <t>29903 01030 050021</t>
  </si>
  <si>
    <t>29903 01030 050025</t>
  </si>
  <si>
    <t>29903 01060 000500</t>
  </si>
  <si>
    <t>29903 01245 000005</t>
  </si>
  <si>
    <t>29904 01035 000001</t>
  </si>
  <si>
    <t>29905 01025 001060</t>
  </si>
  <si>
    <t>29905 01045 000190</t>
  </si>
  <si>
    <t>29905 01035 000200</t>
  </si>
  <si>
    <t>29905 01900 000040</t>
  </si>
  <si>
    <t>29905 01035 000180</t>
  </si>
  <si>
    <t>29905 01040 000001</t>
  </si>
  <si>
    <t>29905 01040 000040</t>
  </si>
  <si>
    <t xml:space="preserve">29905 01045 000315 </t>
  </si>
  <si>
    <t>29905 01045 000380</t>
  </si>
  <si>
    <t>29905 01045 000095</t>
  </si>
  <si>
    <t>29905 01045 000285</t>
  </si>
  <si>
    <t>29905 01050 000001</t>
  </si>
  <si>
    <t>29905 01050 050010</t>
  </si>
  <si>
    <t>29905 01010 000002</t>
  </si>
  <si>
    <t>29905 01010 000220</t>
  </si>
  <si>
    <t>29905 01060 201001</t>
  </si>
  <si>
    <t>29905 01060 201002</t>
  </si>
  <si>
    <t>29905 01060 201003</t>
  </si>
  <si>
    <t>29905 01060 100015</t>
  </si>
  <si>
    <t>29905 01065 000079</t>
  </si>
  <si>
    <t>29905 01900 000015</t>
  </si>
  <si>
    <t>29905 01900 000225</t>
  </si>
  <si>
    <t>29905 01035 000215</t>
  </si>
  <si>
    <t>29905 01900 012700</t>
  </si>
  <si>
    <t>29905 01900 004220</t>
  </si>
  <si>
    <t>29905 01900 190205</t>
  </si>
  <si>
    <t>29906 01900 011600</t>
  </si>
  <si>
    <t>29906 01120 001950</t>
  </si>
  <si>
    <t>50101 01015 000805</t>
  </si>
  <si>
    <t>59903 01005 170201</t>
  </si>
  <si>
    <t>59903-01005-090101</t>
  </si>
  <si>
    <t>CINTA CASIO (para patrimonio)</t>
  </si>
  <si>
    <t>50105-01175-000005</t>
  </si>
  <si>
    <t>29901 01305 004300</t>
  </si>
  <si>
    <t>50103-01900-000010</t>
  </si>
  <si>
    <t>50105 01900 090601</t>
  </si>
  <si>
    <t>29999 01900 005105</t>
  </si>
  <si>
    <t>PLACA METALICA PARA PATRIMONIAR, NUMERADA</t>
  </si>
  <si>
    <t>29903-01020-190801</t>
  </si>
  <si>
    <t>PRUEBAS DE IDONEIDAD (PSICOMETRICAS)</t>
  </si>
  <si>
    <t>TIQUETES AEREOS WASHINGTON D.C.,EEUU</t>
  </si>
  <si>
    <t>TIQUETESE AEREOS PARA EL EXTERIOR</t>
  </si>
  <si>
    <t>TIQUETES AEREOS BARCELONA, ESPAÑA -PARIS, FRANCIA</t>
  </si>
  <si>
    <t>TIQUETESE AEREOS PARA EL EXTERIOR.</t>
  </si>
  <si>
    <t>LLAVIN PARA ESCRITORIO TIPO PALETA</t>
  </si>
  <si>
    <t>DE CERO A ANALISTA DE DATOS CON POWER BI</t>
  </si>
  <si>
    <t>CONTROL INTERNO Y GESTION DE RIESGOS</t>
  </si>
  <si>
    <t>TIQUETES AÉREOS A PARAGUAY</t>
  </si>
  <si>
    <t>ESTUDIO DE MERCADO EN LA CONTRATACION PUBLICA</t>
  </si>
  <si>
    <t>PLAN DE COMPRAS 2025 ( VERSIÓN 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</si>
</sst>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&quot;₡&quot;#,##0.00"/>
    <numFmt numFmtId="165" formatCode="_(* #,##0.00_);_(* \(#,##0.00\);_(* &quot;-&quot;??_);_(@_)"/>
    <numFmt numFmtId="166" formatCode="_(* #,##0_);_(* \(#,##0\);_(* &quot;-&quot;_);_(@_)"/>
  </numFmts>
  <fonts count="2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Times New Roman"/>
      <family val="1"/>
    </font>
    <font>
      <b/>
      <sz val="12"/>
      <name val="Times New Roman"/>
      <family val="1"/>
    </font>
    <font>
      <b/>
      <sz val="18"/>
      <name val="Times New Roman"/>
      <family val="1"/>
    </font>
    <font>
      <b/>
      <sz val="8"/>
      <name val="Times New Roman"/>
      <family val="1"/>
    </font>
    <font>
      <b/>
      <sz val="7"/>
      <name val="Times New Roman"/>
      <family val="1"/>
    </font>
    <font>
      <sz val="9"/>
      <name val="Times New Roman"/>
      <family val="1"/>
    </font>
    <font>
      <sz val="7"/>
      <name val="Times New Roman"/>
      <family val="1"/>
    </font>
    <font>
      <sz val="8"/>
      <name val="Arial Narrow"/>
      <family val="2"/>
    </font>
    <font>
      <sz val="10"/>
      <name val="Arial"/>
      <family val="2"/>
    </font>
    <font>
      <sz val="8"/>
      <color rgb="FFFF0000"/>
      <name val="Times New Roman"/>
      <family val="1"/>
    </font>
    <font>
      <sz val="8"/>
      <color theme="8" tint="-0.499984740745262"/>
      <name val="Arial Narrow"/>
      <family val="2"/>
    </font>
    <font>
      <sz val="8"/>
      <color rgb="FFFF0000"/>
      <name val="Arial Narrow"/>
      <family val="2"/>
    </font>
    <font>
      <sz val="8"/>
      <name val="Arial"/>
      <family val="2"/>
    </font>
    <font>
      <sz val="8"/>
      <color rgb="FF002060"/>
      <name val="Times New Roman"/>
      <family val="1"/>
    </font>
    <font>
      <sz val="8"/>
      <name val="Times New Roman"/>
      <family val="1"/>
    </font>
    <font>
      <sz val="7"/>
      <name val="Arial Narrow"/>
      <family val="2"/>
    </font>
    <font>
      <sz val="7"/>
      <color rgb="FFFF0000"/>
      <name val="Arial Narrow"/>
      <family val="2"/>
    </font>
    <font>
      <b/>
      <sz val="7"/>
      <name val="Arial Narrow"/>
      <family val="2"/>
    </font>
    <font>
      <sz val="8"/>
      <name val="Times New Roman"/>
    </font>
    <font>
      <sz val="7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4" tint="0.399975585192419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8">
    <xf numFmtId="0" fontId="0" fillId="0" borderId="0"/>
    <xf numFmtId="165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</cellStyleXfs>
  <cellXfs count="304">
    <xf numFmtId="0" fontId="0" fillId="0" borderId="0" xfId="0"/>
    <xf numFmtId="0" fontId="3" fillId="0" borderId="0" xfId="0" applyFont="1" applyFill="1" applyBorder="1"/>
    <xf numFmtId="0" fontId="3" fillId="0" borderId="0" xfId="0" applyFont="1" applyBorder="1"/>
    <xf numFmtId="0" fontId="3" fillId="0" borderId="7" xfId="0" applyFont="1" applyFill="1" applyBorder="1" applyAlignment="1">
      <alignment horizontal="center" vertical="center"/>
    </xf>
    <xf numFmtId="49" fontId="3" fillId="0" borderId="8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vertical="center"/>
    </xf>
    <xf numFmtId="0" fontId="3" fillId="0" borderId="0" xfId="0" applyFont="1" applyFill="1" applyBorder="1" applyAlignment="1" applyProtection="1"/>
    <xf numFmtId="0" fontId="3" fillId="0" borderId="0" xfId="0" applyFont="1" applyBorder="1" applyAlignment="1" applyProtection="1"/>
    <xf numFmtId="0" fontId="3" fillId="0" borderId="2" xfId="0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 applyProtection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3" fillId="0" borderId="3" xfId="0" applyFont="1" applyBorder="1" applyAlignment="1" applyProtection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 applyProtection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3" fillId="0" borderId="3" xfId="0" applyFont="1" applyFill="1" applyBorder="1" applyAlignment="1">
      <alignment horizontal="left" vertical="center"/>
    </xf>
    <xf numFmtId="0" fontId="10" fillId="0" borderId="3" xfId="0" applyFont="1" applyFill="1" applyBorder="1" applyAlignment="1">
      <alignment vertical="center"/>
    </xf>
    <xf numFmtId="0" fontId="9" fillId="0" borderId="3" xfId="0" applyFont="1" applyFill="1" applyBorder="1" applyAlignment="1" applyProtection="1">
      <alignment horizontal="left" vertical="center"/>
    </xf>
    <xf numFmtId="0" fontId="9" fillId="0" borderId="6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vertical="center"/>
    </xf>
    <xf numFmtId="0" fontId="3" fillId="2" borderId="2" xfId="0" applyFont="1" applyFill="1" applyBorder="1" applyAlignment="1" applyProtection="1">
      <alignment horizontal="justify" vertical="center" wrapText="1"/>
    </xf>
    <xf numFmtId="0" fontId="3" fillId="0" borderId="3" xfId="0" applyFont="1" applyFill="1" applyBorder="1" applyAlignment="1" applyProtection="1">
      <alignment horizontal="justify" vertical="center" wrapText="1"/>
    </xf>
    <xf numFmtId="0" fontId="10" fillId="2" borderId="3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vertical="center"/>
    </xf>
    <xf numFmtId="0" fontId="10" fillId="2" borderId="6" xfId="0" applyFont="1" applyFill="1" applyBorder="1" applyAlignment="1">
      <alignment vertical="center"/>
    </xf>
    <xf numFmtId="1" fontId="3" fillId="0" borderId="3" xfId="0" applyNumberFormat="1" applyFont="1" applyFill="1" applyBorder="1" applyAlignment="1" applyProtection="1">
      <alignment vertical="center"/>
    </xf>
    <xf numFmtId="0" fontId="10" fillId="0" borderId="6" xfId="0" applyFont="1" applyFill="1" applyBorder="1" applyAlignment="1">
      <alignment horizontal="center" vertical="center"/>
    </xf>
    <xf numFmtId="1" fontId="3" fillId="0" borderId="2" xfId="0" applyNumberFormat="1" applyFont="1" applyBorder="1" applyAlignment="1" applyProtection="1">
      <alignment horizontal="center" vertical="center"/>
    </xf>
    <xf numFmtId="1" fontId="3" fillId="0" borderId="3" xfId="0" applyNumberFormat="1" applyFont="1" applyFill="1" applyBorder="1" applyAlignment="1" applyProtection="1">
      <alignment horizontal="left" vertical="center"/>
    </xf>
    <xf numFmtId="1" fontId="3" fillId="0" borderId="1" xfId="0" applyNumberFormat="1" applyFont="1" applyFill="1" applyBorder="1" applyAlignment="1" applyProtection="1">
      <alignment vertical="center"/>
    </xf>
    <xf numFmtId="0" fontId="6" fillId="0" borderId="3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vertical="center"/>
    </xf>
    <xf numFmtId="1" fontId="3" fillId="0" borderId="2" xfId="0" applyNumberFormat="1" applyFont="1" applyFill="1" applyBorder="1" applyAlignment="1" applyProtection="1">
      <alignment horizontal="center" vertical="center"/>
    </xf>
    <xf numFmtId="1" fontId="3" fillId="0" borderId="3" xfId="3" applyNumberFormat="1" applyFont="1" applyFill="1" applyBorder="1" applyAlignment="1" applyProtection="1">
      <alignment horizontal="left" vertical="center"/>
    </xf>
    <xf numFmtId="0" fontId="3" fillId="0" borderId="3" xfId="3" applyFont="1" applyFill="1" applyBorder="1" applyAlignment="1" applyProtection="1">
      <alignment horizontal="center" vertical="center"/>
    </xf>
    <xf numFmtId="1" fontId="3" fillId="2" borderId="3" xfId="3" applyNumberFormat="1" applyFont="1" applyFill="1" applyBorder="1" applyAlignment="1" applyProtection="1">
      <alignment horizontal="left" vertical="center"/>
    </xf>
    <xf numFmtId="1" fontId="3" fillId="0" borderId="3" xfId="0" applyNumberFormat="1" applyFont="1" applyBorder="1" applyAlignment="1" applyProtection="1">
      <alignment vertical="center"/>
    </xf>
    <xf numFmtId="0" fontId="3" fillId="0" borderId="3" xfId="0" applyFont="1" applyFill="1" applyBorder="1" applyAlignment="1" applyProtection="1">
      <alignment vertical="center"/>
    </xf>
    <xf numFmtId="1" fontId="3" fillId="0" borderId="3" xfId="3" applyNumberFormat="1" applyFont="1" applyFill="1" applyBorder="1" applyAlignment="1" applyProtection="1">
      <alignment horizontal="center" vertical="center"/>
    </xf>
    <xf numFmtId="1" fontId="3" fillId="2" borderId="2" xfId="0" applyNumberFormat="1" applyFont="1" applyFill="1" applyBorder="1" applyAlignment="1" applyProtection="1">
      <alignment horizontal="center" vertical="center"/>
    </xf>
    <xf numFmtId="1" fontId="3" fillId="2" borderId="3" xfId="0" applyNumberFormat="1" applyFont="1" applyFill="1" applyBorder="1" applyAlignment="1" applyProtection="1">
      <alignment vertical="center"/>
    </xf>
    <xf numFmtId="1" fontId="3" fillId="0" borderId="3" xfId="0" applyNumberFormat="1" applyFont="1" applyFill="1" applyBorder="1" applyAlignment="1" applyProtection="1"/>
    <xf numFmtId="0" fontId="3" fillId="0" borderId="3" xfId="0" applyFont="1" applyFill="1" applyBorder="1" applyAlignment="1" applyProtection="1">
      <alignment horizontal="center"/>
    </xf>
    <xf numFmtId="49" fontId="3" fillId="0" borderId="3" xfId="0" applyNumberFormat="1" applyFont="1" applyFill="1" applyBorder="1" applyAlignment="1">
      <alignment horizontal="center"/>
    </xf>
    <xf numFmtId="0" fontId="9" fillId="0" borderId="3" xfId="0" applyFont="1" applyFill="1" applyBorder="1" applyAlignment="1">
      <alignment horizontal="center" wrapText="1"/>
    </xf>
    <xf numFmtId="1" fontId="3" fillId="0" borderId="2" xfId="0" applyNumberFormat="1" applyFont="1" applyFill="1" applyBorder="1" applyAlignment="1" applyProtection="1">
      <alignment horizontal="center"/>
    </xf>
    <xf numFmtId="0" fontId="3" fillId="0" borderId="3" xfId="0" applyFont="1" applyFill="1" applyBorder="1" applyAlignment="1" applyProtection="1"/>
    <xf numFmtId="0" fontId="16" fillId="0" borderId="3" xfId="3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/>
    <xf numFmtId="1" fontId="3" fillId="2" borderId="3" xfId="0" applyNumberFormat="1" applyFont="1" applyFill="1" applyBorder="1" applyAlignment="1" applyProtection="1">
      <alignment horizontal="left" vertical="center"/>
    </xf>
    <xf numFmtId="0" fontId="3" fillId="2" borderId="3" xfId="3" applyFont="1" applyFill="1" applyBorder="1" applyAlignment="1" applyProtection="1">
      <alignment horizontal="center" vertical="center"/>
    </xf>
    <xf numFmtId="164" fontId="3" fillId="0" borderId="0" xfId="0" applyNumberFormat="1" applyFont="1" applyFill="1" applyBorder="1" applyAlignment="1" applyProtection="1"/>
    <xf numFmtId="1" fontId="3" fillId="0" borderId="10" xfId="3" applyNumberFormat="1" applyFont="1" applyFill="1" applyBorder="1" applyAlignment="1" applyProtection="1">
      <alignment horizontal="center" vertical="center"/>
    </xf>
    <xf numFmtId="1" fontId="3" fillId="0" borderId="3" xfId="3" applyNumberFormat="1" applyFont="1" applyBorder="1" applyAlignment="1" applyProtection="1">
      <alignment horizontal="center" vertical="center"/>
    </xf>
    <xf numFmtId="3" fontId="3" fillId="0" borderId="3" xfId="0" applyNumberFormat="1" applyFont="1" applyFill="1" applyBorder="1" applyAlignment="1">
      <alignment horizontal="left" vertical="center"/>
    </xf>
    <xf numFmtId="0" fontId="3" fillId="0" borderId="2" xfId="3" applyFont="1" applyFill="1" applyBorder="1" applyAlignment="1">
      <alignment horizontal="center" vertical="center"/>
    </xf>
    <xf numFmtId="0" fontId="3" fillId="0" borderId="3" xfId="3" applyFont="1" applyFill="1" applyBorder="1" applyAlignment="1">
      <alignment horizontal="center" vertical="center"/>
    </xf>
    <xf numFmtId="0" fontId="6" fillId="0" borderId="3" xfId="0" applyFont="1" applyFill="1" applyBorder="1" applyAlignment="1" applyProtection="1">
      <alignment horizontal="center" vertical="center"/>
    </xf>
    <xf numFmtId="0" fontId="6" fillId="0" borderId="3" xfId="0" applyFont="1" applyFill="1" applyBorder="1" applyAlignment="1" applyProtection="1">
      <alignment vertical="center"/>
    </xf>
    <xf numFmtId="0" fontId="7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 applyProtection="1">
      <alignment horizontal="left" vertical="center" wrapText="1"/>
    </xf>
    <xf numFmtId="49" fontId="3" fillId="0" borderId="2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 applyProtection="1">
      <alignment horizontal="left" vertical="center"/>
    </xf>
    <xf numFmtId="164" fontId="3" fillId="0" borderId="1" xfId="0" applyNumberFormat="1" applyFont="1" applyFill="1" applyBorder="1" applyAlignment="1" applyProtection="1">
      <alignment vertical="center"/>
    </xf>
    <xf numFmtId="0" fontId="3" fillId="0" borderId="2" xfId="0" applyFont="1" applyFill="1" applyBorder="1" applyAlignment="1" applyProtection="1">
      <alignment horizontal="center" vertical="center" wrapText="1"/>
    </xf>
    <xf numFmtId="0" fontId="3" fillId="0" borderId="3" xfId="0" applyFont="1" applyFill="1" applyBorder="1" applyAlignment="1" applyProtection="1">
      <alignment horizontal="center" vertical="center" wrapText="1"/>
    </xf>
    <xf numFmtId="1" fontId="3" fillId="0" borderId="3" xfId="0" applyNumberFormat="1" applyFont="1" applyFill="1" applyBorder="1" applyAlignment="1" applyProtection="1">
      <alignment horizontal="left"/>
    </xf>
    <xf numFmtId="0" fontId="3" fillId="2" borderId="3" xfId="0" applyFont="1" applyFill="1" applyBorder="1" applyAlignment="1" applyProtection="1">
      <alignment horizontal="justify" vertical="center" wrapText="1"/>
    </xf>
    <xf numFmtId="0" fontId="3" fillId="2" borderId="3" xfId="0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horizontal="justify" vertical="center" wrapText="1"/>
    </xf>
    <xf numFmtId="0" fontId="3" fillId="0" borderId="8" xfId="0" applyFont="1" applyFill="1" applyBorder="1" applyAlignment="1" applyProtection="1">
      <alignment horizontal="center" vertical="center"/>
    </xf>
    <xf numFmtId="0" fontId="3" fillId="0" borderId="8" xfId="0" applyFont="1" applyFill="1" applyBorder="1" applyAlignment="1" applyProtection="1">
      <alignment vertical="center"/>
    </xf>
    <xf numFmtId="0" fontId="9" fillId="0" borderId="8" xfId="0" applyFont="1" applyFill="1" applyBorder="1" applyAlignment="1">
      <alignment horizontal="center" vertical="center" wrapText="1"/>
    </xf>
    <xf numFmtId="0" fontId="9" fillId="0" borderId="3" xfId="5" applyFont="1" applyBorder="1" applyAlignment="1">
      <alignment horizontal="center" vertical="center" wrapText="1"/>
    </xf>
    <xf numFmtId="0" fontId="3" fillId="0" borderId="3" xfId="5" applyFont="1" applyBorder="1" applyAlignment="1">
      <alignment horizontal="center" vertical="center"/>
    </xf>
    <xf numFmtId="0" fontId="3" fillId="0" borderId="8" xfId="5" applyFont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2" borderId="8" xfId="0" applyFont="1" applyFill="1" applyBorder="1" applyAlignment="1" applyProtection="1">
      <alignment horizontal="center" vertical="center"/>
    </xf>
    <xf numFmtId="0" fontId="9" fillId="2" borderId="8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vertical="center"/>
    </xf>
    <xf numFmtId="1" fontId="3" fillId="0" borderId="0" xfId="0" applyNumberFormat="1" applyFont="1" applyBorder="1" applyAlignment="1" applyProtection="1">
      <alignment vertical="center"/>
    </xf>
    <xf numFmtId="165" fontId="3" fillId="0" borderId="0" xfId="1" applyFont="1" applyBorder="1" applyAlignment="1" applyProtection="1">
      <alignment vertical="center"/>
    </xf>
    <xf numFmtId="166" fontId="3" fillId="0" borderId="0" xfId="2" applyFont="1" applyBorder="1" applyAlignment="1" applyProtection="1">
      <alignment vertical="center"/>
    </xf>
    <xf numFmtId="1" fontId="3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4" fontId="3" fillId="0" borderId="0" xfId="0" applyNumberFormat="1" applyFont="1" applyBorder="1" applyAlignment="1">
      <alignment vertical="center"/>
    </xf>
    <xf numFmtId="1" fontId="3" fillId="0" borderId="0" xfId="0" applyNumberFormat="1" applyFont="1" applyBorder="1" applyAlignment="1"/>
    <xf numFmtId="0" fontId="3" fillId="0" borderId="0" xfId="0" applyFont="1" applyBorder="1" applyAlignment="1"/>
    <xf numFmtId="4" fontId="3" fillId="0" borderId="0" xfId="0" applyNumberFormat="1" applyFont="1" applyBorder="1" applyAlignment="1"/>
    <xf numFmtId="1" fontId="3" fillId="0" borderId="0" xfId="0" applyNumberFormat="1" applyFont="1" applyBorder="1"/>
    <xf numFmtId="4" fontId="3" fillId="0" borderId="0" xfId="0" applyNumberFormat="1" applyFont="1" applyBorder="1"/>
    <xf numFmtId="0" fontId="7" fillId="0" borderId="3" xfId="0" applyFont="1" applyBorder="1" applyAlignment="1" applyProtection="1">
      <alignment horizontal="left" vertical="center"/>
    </xf>
    <xf numFmtId="0" fontId="7" fillId="0" borderId="3" xfId="0" applyFont="1" applyFill="1" applyBorder="1" applyAlignment="1" applyProtection="1">
      <alignment horizontal="left" vertical="center"/>
    </xf>
    <xf numFmtId="0" fontId="9" fillId="0" borderId="3" xfId="0" applyFont="1" applyBorder="1" applyAlignment="1" applyProtection="1">
      <alignment horizontal="left" vertical="center"/>
    </xf>
    <xf numFmtId="0" fontId="9" fillId="0" borderId="3" xfId="0" applyFont="1" applyFill="1" applyBorder="1" applyAlignment="1" applyProtection="1">
      <alignment horizontal="left"/>
    </xf>
    <xf numFmtId="0" fontId="7" fillId="0" borderId="3" xfId="0" applyFont="1" applyFill="1" applyBorder="1" applyAlignment="1" applyProtection="1">
      <alignment horizontal="left"/>
    </xf>
    <xf numFmtId="0" fontId="3" fillId="0" borderId="3" xfId="3" applyFont="1" applyFill="1" applyBorder="1" applyAlignment="1" applyProtection="1">
      <alignment horizontal="left" vertical="center"/>
    </xf>
    <xf numFmtId="0" fontId="7" fillId="2" borderId="3" xfId="0" applyFont="1" applyFill="1" applyBorder="1" applyAlignment="1" applyProtection="1">
      <alignment horizontal="left" vertical="center"/>
    </xf>
    <xf numFmtId="0" fontId="7" fillId="0" borderId="8" xfId="0" applyFont="1" applyFill="1" applyBorder="1" applyAlignment="1" applyProtection="1">
      <alignment horizontal="left" vertical="center"/>
    </xf>
    <xf numFmtId="0" fontId="7" fillId="2" borderId="8" xfId="0" applyFont="1" applyFill="1" applyBorder="1" applyAlignment="1" applyProtection="1">
      <alignment horizontal="left" vertical="center"/>
    </xf>
    <xf numFmtId="166" fontId="9" fillId="0" borderId="0" xfId="2" applyFont="1" applyBorder="1" applyAlignment="1" applyProtection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/>
    </xf>
    <xf numFmtId="0" fontId="11" fillId="0" borderId="0" xfId="0" applyFont="1"/>
    <xf numFmtId="164" fontId="6" fillId="0" borderId="1" xfId="0" applyNumberFormat="1" applyFont="1" applyBorder="1" applyAlignment="1" applyProtection="1">
      <alignment vertical="center"/>
    </xf>
    <xf numFmtId="164" fontId="3" fillId="0" borderId="1" xfId="0" applyNumberFormat="1" applyFont="1" applyFill="1" applyBorder="1" applyAlignment="1" applyProtection="1">
      <alignment horizontal="right" vertical="center"/>
    </xf>
    <xf numFmtId="164" fontId="6" fillId="0" borderId="1" xfId="0" applyNumberFormat="1" applyFont="1" applyFill="1" applyBorder="1" applyAlignment="1" applyProtection="1">
      <alignment horizontal="right" vertical="center"/>
    </xf>
    <xf numFmtId="164" fontId="3" fillId="0" borderId="4" xfId="0" applyNumberFormat="1" applyFont="1" applyFill="1" applyBorder="1" applyAlignment="1" applyProtection="1">
      <alignment vertical="center"/>
    </xf>
    <xf numFmtId="164" fontId="3" fillId="0" borderId="4" xfId="0" applyNumberFormat="1" applyFont="1" applyFill="1" applyBorder="1" applyAlignment="1" applyProtection="1">
      <alignment horizontal="right" vertical="center"/>
    </xf>
    <xf numFmtId="164" fontId="6" fillId="0" borderId="4" xfId="0" applyNumberFormat="1" applyFont="1" applyFill="1" applyBorder="1" applyAlignment="1" applyProtection="1">
      <alignment horizontal="right" vertical="center"/>
    </xf>
    <xf numFmtId="164" fontId="6" fillId="0" borderId="1" xfId="0" applyNumberFormat="1" applyFont="1" applyFill="1" applyBorder="1" applyAlignment="1" applyProtection="1">
      <alignment vertical="center"/>
    </xf>
    <xf numFmtId="164" fontId="6" fillId="2" borderId="1" xfId="0" applyNumberFormat="1" applyFont="1" applyFill="1" applyBorder="1" applyAlignment="1" applyProtection="1">
      <alignment vertical="center"/>
    </xf>
    <xf numFmtId="164" fontId="6" fillId="0" borderId="1" xfId="1" applyNumberFormat="1" applyFont="1" applyFill="1" applyBorder="1" applyAlignment="1" applyProtection="1">
      <alignment horizontal="right" vertical="center"/>
    </xf>
    <xf numFmtId="164" fontId="3" fillId="0" borderId="1" xfId="1" applyNumberFormat="1" applyFont="1" applyFill="1" applyBorder="1" applyAlignment="1" applyProtection="1">
      <alignment horizontal="right" vertical="center"/>
    </xf>
    <xf numFmtId="164" fontId="6" fillId="0" borderId="1" xfId="1" applyNumberFormat="1" applyFont="1" applyFill="1" applyBorder="1" applyAlignment="1" applyProtection="1">
      <alignment vertical="center"/>
    </xf>
    <xf numFmtId="0" fontId="7" fillId="3" borderId="14" xfId="0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horizontal="left" vertical="center"/>
    </xf>
    <xf numFmtId="0" fontId="7" fillId="3" borderId="13" xfId="0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 applyProtection="1">
      <alignment vertical="center"/>
    </xf>
    <xf numFmtId="0" fontId="3" fillId="2" borderId="3" xfId="3" applyFont="1" applyFill="1" applyBorder="1" applyAlignment="1">
      <alignment horizontal="center" vertical="center"/>
    </xf>
    <xf numFmtId="0" fontId="9" fillId="0" borderId="3" xfId="3" applyFont="1" applyFill="1" applyBorder="1" applyAlignment="1" applyProtection="1">
      <alignment horizontal="center" vertical="center" wrapText="1"/>
    </xf>
    <xf numFmtId="1" fontId="3" fillId="2" borderId="3" xfId="3" applyNumberFormat="1" applyFont="1" applyFill="1" applyBorder="1" applyAlignment="1">
      <alignment horizontal="left" vertical="center"/>
    </xf>
    <xf numFmtId="1" fontId="3" fillId="0" borderId="3" xfId="3" applyNumberFormat="1" applyFont="1" applyFill="1" applyBorder="1" applyAlignment="1" applyProtection="1">
      <alignment vertical="center"/>
    </xf>
    <xf numFmtId="0" fontId="7" fillId="3" borderId="13" xfId="0" applyFont="1" applyFill="1" applyBorder="1" applyAlignment="1">
      <alignment horizontal="right" vertical="center"/>
    </xf>
    <xf numFmtId="0" fontId="6" fillId="0" borderId="1" xfId="0" applyFont="1" applyBorder="1" applyAlignment="1" applyProtection="1">
      <alignment horizontal="right" vertical="center"/>
    </xf>
    <xf numFmtId="164" fontId="3" fillId="0" borderId="12" xfId="3" applyNumberFormat="1" applyFont="1" applyFill="1" applyBorder="1" applyAlignment="1" applyProtection="1">
      <alignment horizontal="right" vertical="center"/>
    </xf>
    <xf numFmtId="164" fontId="3" fillId="0" borderId="3" xfId="0" applyNumberFormat="1" applyFont="1" applyFill="1" applyBorder="1" applyAlignment="1" applyProtection="1">
      <alignment horizontal="right" vertical="center"/>
    </xf>
    <xf numFmtId="164" fontId="3" fillId="0" borderId="12" xfId="0" applyNumberFormat="1" applyFont="1" applyFill="1" applyBorder="1" applyAlignment="1" applyProtection="1">
      <alignment horizontal="right" vertical="center"/>
    </xf>
    <xf numFmtId="0" fontId="7" fillId="0" borderId="3" xfId="0" applyFont="1" applyFill="1" applyBorder="1" applyAlignment="1" applyProtection="1">
      <alignment horizontal="right" vertical="center"/>
    </xf>
    <xf numFmtId="165" fontId="3" fillId="0" borderId="0" xfId="1" applyFont="1" applyBorder="1" applyAlignment="1" applyProtection="1">
      <alignment horizontal="right" vertical="center"/>
    </xf>
    <xf numFmtId="0" fontId="3" fillId="0" borderId="0" xfId="0" applyFont="1" applyBorder="1" applyAlignment="1" applyProtection="1">
      <alignment horizontal="right"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horizontal="right"/>
    </xf>
    <xf numFmtId="165" fontId="3" fillId="0" borderId="0" xfId="1" applyFont="1" applyBorder="1"/>
    <xf numFmtId="0" fontId="3" fillId="4" borderId="2" xfId="0" applyFont="1" applyFill="1" applyBorder="1" applyAlignment="1">
      <alignment horizontal="center" vertical="center"/>
    </xf>
    <xf numFmtId="49" fontId="3" fillId="4" borderId="3" xfId="0" applyNumberFormat="1" applyFont="1" applyFill="1" applyBorder="1" applyAlignment="1">
      <alignment horizontal="center" vertical="center"/>
    </xf>
    <xf numFmtId="0" fontId="3" fillId="4" borderId="3" xfId="0" applyFont="1" applyFill="1" applyBorder="1" applyAlignment="1">
      <alignment vertical="center"/>
    </xf>
    <xf numFmtId="0" fontId="9" fillId="4" borderId="3" xfId="0" applyFont="1" applyFill="1" applyBorder="1" applyAlignment="1" applyProtection="1">
      <alignment horizontal="left" vertical="center"/>
    </xf>
    <xf numFmtId="0" fontId="3" fillId="4" borderId="3" xfId="0" applyFont="1" applyFill="1" applyBorder="1" applyAlignment="1" applyProtection="1">
      <alignment horizontal="center" vertical="center"/>
    </xf>
    <xf numFmtId="0" fontId="3" fillId="4" borderId="3" xfId="0" applyFont="1" applyFill="1" applyBorder="1" applyAlignment="1" applyProtection="1">
      <alignment vertical="center"/>
    </xf>
    <xf numFmtId="0" fontId="9" fillId="4" borderId="3" xfId="0" applyFont="1" applyFill="1" applyBorder="1" applyAlignment="1">
      <alignment horizontal="center" vertical="center" wrapText="1"/>
    </xf>
    <xf numFmtId="164" fontId="3" fillId="4" borderId="1" xfId="0" applyNumberFormat="1" applyFont="1" applyFill="1" applyBorder="1" applyAlignment="1" applyProtection="1">
      <alignment horizontal="right" vertical="center"/>
    </xf>
    <xf numFmtId="4" fontId="3" fillId="4" borderId="1" xfId="0" applyNumberFormat="1" applyFont="1" applyFill="1" applyBorder="1" applyAlignment="1" applyProtection="1">
      <alignment vertical="center"/>
    </xf>
    <xf numFmtId="1" fontId="3" fillId="4" borderId="2" xfId="0" applyNumberFormat="1" applyFont="1" applyFill="1" applyBorder="1" applyAlignment="1" applyProtection="1">
      <alignment horizontal="center" vertical="center"/>
    </xf>
    <xf numFmtId="1" fontId="3" fillId="4" borderId="3" xfId="0" applyNumberFormat="1" applyFont="1" applyFill="1" applyBorder="1" applyAlignment="1" applyProtection="1">
      <alignment vertical="center"/>
    </xf>
    <xf numFmtId="0" fontId="7" fillId="4" borderId="3" xfId="0" applyFont="1" applyFill="1" applyBorder="1" applyAlignment="1" applyProtection="1">
      <alignment horizontal="left" vertical="center"/>
    </xf>
    <xf numFmtId="164" fontId="6" fillId="4" borderId="1" xfId="0" applyNumberFormat="1" applyFont="1" applyFill="1" applyBorder="1" applyAlignment="1" applyProtection="1">
      <alignment vertical="center"/>
    </xf>
    <xf numFmtId="0" fontId="3" fillId="4" borderId="7" xfId="0" applyFont="1" applyFill="1" applyBorder="1" applyAlignment="1">
      <alignment horizontal="center" vertical="center"/>
    </xf>
    <xf numFmtId="49" fontId="3" fillId="4" borderId="8" xfId="0" applyNumberFormat="1" applyFont="1" applyFill="1" applyBorder="1" applyAlignment="1">
      <alignment horizontal="center" vertical="center"/>
    </xf>
    <xf numFmtId="0" fontId="9" fillId="4" borderId="8" xfId="0" applyFont="1" applyFill="1" applyBorder="1" applyAlignment="1" applyProtection="1">
      <alignment horizontal="left" vertical="center"/>
    </xf>
    <xf numFmtId="0" fontId="3" fillId="4" borderId="8" xfId="0" applyFont="1" applyFill="1" applyBorder="1" applyAlignment="1" applyProtection="1">
      <alignment horizontal="center" vertical="center"/>
    </xf>
    <xf numFmtId="0" fontId="9" fillId="4" borderId="8" xfId="0" applyFont="1" applyFill="1" applyBorder="1" applyAlignment="1">
      <alignment horizontal="center" vertical="center" wrapText="1"/>
    </xf>
    <xf numFmtId="164" fontId="3" fillId="4" borderId="1" xfId="0" applyNumberFormat="1" applyFont="1" applyFill="1" applyBorder="1" applyAlignment="1" applyProtection="1">
      <alignment vertical="center"/>
    </xf>
    <xf numFmtId="0" fontId="7" fillId="4" borderId="8" xfId="0" applyFont="1" applyFill="1" applyBorder="1" applyAlignment="1" applyProtection="1">
      <alignment horizontal="left" vertical="center"/>
    </xf>
    <xf numFmtId="0" fontId="3" fillId="4" borderId="8" xfId="0" applyFont="1" applyFill="1" applyBorder="1" applyAlignment="1" applyProtection="1">
      <alignment vertical="center"/>
    </xf>
    <xf numFmtId="0" fontId="3" fillId="4" borderId="2" xfId="0" applyFont="1" applyFill="1" applyBorder="1" applyAlignment="1" applyProtection="1">
      <alignment horizontal="justify" vertical="center" wrapText="1"/>
    </xf>
    <xf numFmtId="0" fontId="3" fillId="4" borderId="3" xfId="0" applyFont="1" applyFill="1" applyBorder="1" applyAlignment="1" applyProtection="1">
      <alignment horizontal="justify" vertical="center" wrapText="1"/>
    </xf>
    <xf numFmtId="0" fontId="3" fillId="4" borderId="3" xfId="0" applyFont="1" applyFill="1" applyBorder="1" applyAlignment="1" applyProtection="1">
      <alignment horizontal="center" vertical="center" wrapText="1"/>
    </xf>
    <xf numFmtId="0" fontId="3" fillId="4" borderId="1" xfId="0" applyFont="1" applyFill="1" applyBorder="1" applyAlignment="1" applyProtection="1">
      <alignment horizontal="justify" vertical="center" wrapText="1"/>
    </xf>
    <xf numFmtId="0" fontId="3" fillId="4" borderId="3" xfId="3" applyFont="1" applyFill="1" applyBorder="1" applyAlignment="1" applyProtection="1">
      <alignment horizontal="center" vertical="center"/>
    </xf>
    <xf numFmtId="1" fontId="3" fillId="4" borderId="3" xfId="0" applyNumberFormat="1" applyFont="1" applyFill="1" applyBorder="1" applyAlignment="1" applyProtection="1">
      <alignment horizontal="left" vertical="center"/>
    </xf>
    <xf numFmtId="0" fontId="7" fillId="4" borderId="3" xfId="0" applyFont="1" applyFill="1" applyBorder="1" applyAlignment="1">
      <alignment horizontal="left" vertical="center"/>
    </xf>
    <xf numFmtId="0" fontId="9" fillId="4" borderId="3" xfId="0" applyFont="1" applyFill="1" applyBorder="1" applyAlignment="1" applyProtection="1">
      <alignment vertical="center" wrapText="1"/>
    </xf>
    <xf numFmtId="164" fontId="6" fillId="4" borderId="1" xfId="1" applyNumberFormat="1" applyFont="1" applyFill="1" applyBorder="1" applyAlignment="1" applyProtection="1">
      <alignment vertical="center"/>
    </xf>
    <xf numFmtId="0" fontId="7" fillId="4" borderId="8" xfId="0" applyFont="1" applyFill="1" applyBorder="1" applyAlignment="1">
      <alignment horizontal="left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164" fontId="6" fillId="4" borderId="1" xfId="1" applyNumberFormat="1" applyFont="1" applyFill="1" applyBorder="1" applyAlignment="1" applyProtection="1">
      <alignment horizontal="right" vertical="center"/>
    </xf>
    <xf numFmtId="164" fontId="3" fillId="4" borderId="3" xfId="0" applyNumberFormat="1" applyFont="1" applyFill="1" applyBorder="1" applyAlignment="1" applyProtection="1">
      <alignment horizontal="right" vertical="center"/>
    </xf>
    <xf numFmtId="1" fontId="3" fillId="4" borderId="2" xfId="0" applyNumberFormat="1" applyFont="1" applyFill="1" applyBorder="1" applyAlignment="1" applyProtection="1">
      <alignment horizontal="center"/>
    </xf>
    <xf numFmtId="1" fontId="3" fillId="4" borderId="3" xfId="0" applyNumberFormat="1" applyFont="1" applyFill="1" applyBorder="1" applyAlignment="1" applyProtection="1"/>
    <xf numFmtId="0" fontId="9" fillId="4" borderId="3" xfId="0" applyFont="1" applyFill="1" applyBorder="1" applyAlignment="1" applyProtection="1">
      <alignment horizontal="left"/>
    </xf>
    <xf numFmtId="0" fontId="3" fillId="4" borderId="3" xfId="0" applyFont="1" applyFill="1" applyBorder="1" applyAlignment="1" applyProtection="1">
      <alignment horizontal="center"/>
    </xf>
    <xf numFmtId="0" fontId="3" fillId="4" borderId="3" xfId="0" applyFont="1" applyFill="1" applyBorder="1" applyAlignment="1" applyProtection="1"/>
    <xf numFmtId="0" fontId="9" fillId="4" borderId="3" xfId="0" applyFont="1" applyFill="1" applyBorder="1" applyAlignment="1">
      <alignment horizontal="center" wrapText="1"/>
    </xf>
    <xf numFmtId="4" fontId="6" fillId="4" borderId="1" xfId="0" applyNumberFormat="1" applyFont="1" applyFill="1" applyBorder="1" applyAlignment="1" applyProtection="1">
      <alignment vertical="center"/>
    </xf>
    <xf numFmtId="0" fontId="3" fillId="4" borderId="3" xfId="0" applyFont="1" applyFill="1" applyBorder="1" applyAlignment="1">
      <alignment horizontal="center" vertical="center"/>
    </xf>
    <xf numFmtId="164" fontId="3" fillId="4" borderId="12" xfId="0" applyNumberFormat="1" applyFont="1" applyFill="1" applyBorder="1" applyAlignment="1" applyProtection="1">
      <alignment horizontal="right" vertical="center"/>
    </xf>
    <xf numFmtId="0" fontId="6" fillId="4" borderId="3" xfId="0" applyFont="1" applyFill="1" applyBorder="1" applyAlignment="1" applyProtection="1">
      <alignment horizontal="center" vertical="center"/>
    </xf>
    <xf numFmtId="0" fontId="10" fillId="4" borderId="3" xfId="0" applyFont="1" applyFill="1" applyBorder="1" applyAlignment="1">
      <alignment horizontal="left" vertical="center"/>
    </xf>
    <xf numFmtId="0" fontId="10" fillId="4" borderId="3" xfId="0" applyFont="1" applyFill="1" applyBorder="1" applyAlignment="1">
      <alignment vertical="center"/>
    </xf>
    <xf numFmtId="0" fontId="10" fillId="4" borderId="1" xfId="0" applyFont="1" applyFill="1" applyBorder="1" applyAlignment="1">
      <alignment vertical="center"/>
    </xf>
    <xf numFmtId="0" fontId="10" fillId="4" borderId="5" xfId="0" applyFont="1" applyFill="1" applyBorder="1" applyAlignment="1">
      <alignment vertical="center"/>
    </xf>
    <xf numFmtId="0" fontId="14" fillId="4" borderId="6" xfId="0" applyFont="1" applyFill="1" applyBorder="1" applyAlignment="1">
      <alignment horizontal="center" vertical="center"/>
    </xf>
    <xf numFmtId="0" fontId="14" fillId="4" borderId="6" xfId="0" applyFont="1" applyFill="1" applyBorder="1" applyAlignment="1">
      <alignment vertical="center"/>
    </xf>
    <xf numFmtId="164" fontId="12" fillId="4" borderId="6" xfId="0" applyNumberFormat="1" applyFont="1" applyFill="1" applyBorder="1" applyAlignment="1" applyProtection="1">
      <alignment horizontal="right" vertical="center"/>
    </xf>
    <xf numFmtId="164" fontId="12" fillId="4" borderId="4" xfId="0" applyNumberFormat="1" applyFont="1" applyFill="1" applyBorder="1" applyAlignment="1" applyProtection="1">
      <alignment horizontal="right" vertical="center"/>
    </xf>
    <xf numFmtId="0" fontId="10" fillId="4" borderId="2" xfId="0" applyFont="1" applyFill="1" applyBorder="1" applyAlignment="1">
      <alignment vertical="center"/>
    </xf>
    <xf numFmtId="0" fontId="13" fillId="4" borderId="3" xfId="0" applyFont="1" applyFill="1" applyBorder="1" applyAlignment="1">
      <alignment horizontal="left" vertical="center"/>
    </xf>
    <xf numFmtId="0" fontId="10" fillId="4" borderId="3" xfId="0" applyFont="1" applyFill="1" applyBorder="1" applyAlignment="1">
      <alignment horizontal="center" vertical="center"/>
    </xf>
    <xf numFmtId="0" fontId="9" fillId="4" borderId="6" xfId="0" applyFont="1" applyFill="1" applyBorder="1" applyAlignment="1">
      <alignment horizontal="center" vertical="center" wrapText="1"/>
    </xf>
    <xf numFmtId="164" fontId="3" fillId="4" borderId="4" xfId="0" applyNumberFormat="1" applyFont="1" applyFill="1" applyBorder="1" applyAlignment="1" applyProtection="1">
      <alignment horizontal="right" vertical="center"/>
    </xf>
    <xf numFmtId="0" fontId="3" fillId="4" borderId="3" xfId="0" applyFont="1" applyFill="1" applyBorder="1" applyAlignment="1">
      <alignment horizontal="left" vertical="center"/>
    </xf>
    <xf numFmtId="0" fontId="3" fillId="4" borderId="0" xfId="0" applyFont="1" applyFill="1" applyBorder="1" applyAlignment="1" applyProtection="1"/>
    <xf numFmtId="164" fontId="6" fillId="4" borderId="1" xfId="0" applyNumberFormat="1" applyFont="1" applyFill="1" applyBorder="1" applyAlignment="1" applyProtection="1">
      <alignment horizontal="right" vertical="center"/>
    </xf>
    <xf numFmtId="0" fontId="6" fillId="4" borderId="3" xfId="0" applyFont="1" applyFill="1" applyBorder="1" applyAlignment="1">
      <alignment vertical="center"/>
    </xf>
    <xf numFmtId="0" fontId="6" fillId="4" borderId="3" xfId="0" applyFont="1" applyFill="1" applyBorder="1" applyAlignment="1">
      <alignment horizontal="left" vertical="center"/>
    </xf>
    <xf numFmtId="0" fontId="3" fillId="4" borderId="8" xfId="0" applyFont="1" applyFill="1" applyBorder="1" applyAlignment="1">
      <alignment horizontal="center" vertical="center"/>
    </xf>
    <xf numFmtId="0" fontId="3" fillId="4" borderId="9" xfId="0" applyFont="1" applyFill="1" applyBorder="1" applyAlignment="1" applyProtection="1">
      <alignment horizontal="right" vertical="center"/>
    </xf>
    <xf numFmtId="4" fontId="3" fillId="4" borderId="9" xfId="0" applyNumberFormat="1" applyFont="1" applyFill="1" applyBorder="1" applyAlignment="1" applyProtection="1">
      <alignment vertical="center"/>
    </xf>
    <xf numFmtId="164" fontId="3" fillId="0" borderId="1" xfId="3" applyNumberFormat="1" applyFont="1" applyFill="1" applyBorder="1" applyAlignment="1" applyProtection="1">
      <alignment horizontal="right" vertical="center"/>
    </xf>
    <xf numFmtId="164" fontId="3" fillId="0" borderId="3" xfId="3" applyNumberFormat="1" applyFont="1" applyFill="1" applyBorder="1" applyAlignment="1" applyProtection="1">
      <alignment horizontal="right" vertical="center"/>
    </xf>
    <xf numFmtId="164" fontId="17" fillId="0" borderId="12" xfId="0" applyNumberFormat="1" applyFont="1" applyFill="1" applyBorder="1" applyAlignment="1" applyProtection="1">
      <alignment horizontal="right" vertical="center"/>
    </xf>
    <xf numFmtId="0" fontId="12" fillId="0" borderId="3" xfId="0" applyFont="1" applyFill="1" applyBorder="1" applyAlignment="1">
      <alignment horizontal="left" vertical="center"/>
    </xf>
    <xf numFmtId="1" fontId="12" fillId="0" borderId="3" xfId="0" applyNumberFormat="1" applyFont="1" applyFill="1" applyBorder="1" applyAlignment="1" applyProtection="1">
      <alignment horizontal="left" vertical="center"/>
    </xf>
    <xf numFmtId="0" fontId="3" fillId="0" borderId="3" xfId="6" applyFont="1" applyFill="1" applyBorder="1" applyAlignment="1" applyProtection="1">
      <alignment horizontal="center" vertical="center"/>
    </xf>
    <xf numFmtId="164" fontId="3" fillId="0" borderId="1" xfId="6" applyNumberFormat="1" applyFont="1" applyFill="1" applyBorder="1" applyAlignment="1" applyProtection="1">
      <alignment horizontal="right" vertical="center"/>
    </xf>
    <xf numFmtId="1" fontId="3" fillId="0" borderId="3" xfId="0" applyNumberFormat="1" applyFont="1" applyBorder="1" applyAlignment="1" applyProtection="1">
      <alignment horizontal="right" vertical="center"/>
    </xf>
    <xf numFmtId="1" fontId="3" fillId="0" borderId="3" xfId="0" applyNumberFormat="1" applyFont="1" applyFill="1" applyBorder="1" applyAlignment="1" applyProtection="1">
      <alignment horizontal="right" vertical="center"/>
    </xf>
    <xf numFmtId="164" fontId="3" fillId="0" borderId="3" xfId="6" applyNumberFormat="1" applyFont="1" applyFill="1" applyBorder="1" applyAlignment="1" applyProtection="1">
      <alignment horizontal="right" vertical="center"/>
    </xf>
    <xf numFmtId="164" fontId="3" fillId="0" borderId="12" xfId="6" applyNumberFormat="1" applyFont="1" applyFill="1" applyBorder="1" applyAlignment="1" applyProtection="1">
      <alignment horizontal="right" vertical="center"/>
    </xf>
    <xf numFmtId="0" fontId="3" fillId="0" borderId="5" xfId="0" applyFont="1" applyFill="1" applyBorder="1" applyAlignment="1">
      <alignment horizontal="center" vertical="center"/>
    </xf>
    <xf numFmtId="49" fontId="3" fillId="0" borderId="6" xfId="0" applyNumberFormat="1" applyFont="1" applyFill="1" applyBorder="1" applyAlignment="1">
      <alignment horizontal="center" vertical="center"/>
    </xf>
    <xf numFmtId="0" fontId="3" fillId="0" borderId="6" xfId="0" applyFont="1" applyFill="1" applyBorder="1" applyAlignment="1" applyProtection="1">
      <alignment horizontal="center" vertical="center"/>
    </xf>
    <xf numFmtId="1" fontId="3" fillId="0" borderId="3" xfId="0" applyNumberFormat="1" applyFont="1" applyBorder="1" applyAlignment="1">
      <alignment horizontal="center" vertical="center"/>
    </xf>
    <xf numFmtId="0" fontId="6" fillId="0" borderId="3" xfId="0" applyFont="1" applyBorder="1" applyAlignment="1" applyProtection="1">
      <alignment horizontal="right" vertical="center"/>
    </xf>
    <xf numFmtId="164" fontId="6" fillId="0" borderId="3" xfId="0" applyNumberFormat="1" applyFont="1" applyBorder="1" applyAlignment="1" applyProtection="1">
      <alignment vertical="center"/>
    </xf>
    <xf numFmtId="0" fontId="10" fillId="2" borderId="4" xfId="0" applyFont="1" applyFill="1" applyBorder="1" applyAlignment="1">
      <alignment vertical="center"/>
    </xf>
    <xf numFmtId="0" fontId="3" fillId="0" borderId="1" xfId="0" applyFont="1" applyFill="1" applyBorder="1" applyAlignment="1" applyProtection="1">
      <alignment horizontal="center" vertical="center" wrapText="1"/>
    </xf>
    <xf numFmtId="1" fontId="3" fillId="0" borderId="10" xfId="0" applyNumberFormat="1" applyFont="1" applyFill="1" applyBorder="1" applyAlignment="1" applyProtection="1">
      <alignment vertical="center"/>
    </xf>
    <xf numFmtId="0" fontId="3" fillId="0" borderId="10" xfId="0" applyFont="1" applyFill="1" applyBorder="1" applyAlignment="1" applyProtection="1">
      <alignment horizontal="justify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13" fillId="4" borderId="3" xfId="0" applyFont="1" applyFill="1" applyBorder="1" applyAlignment="1">
      <alignment vertical="center"/>
    </xf>
    <xf numFmtId="0" fontId="13" fillId="0" borderId="3" xfId="0" applyFont="1" applyFill="1" applyBorder="1" applyAlignment="1">
      <alignment vertical="center"/>
    </xf>
    <xf numFmtId="0" fontId="14" fillId="4" borderId="3" xfId="0" applyFont="1" applyFill="1" applyBorder="1" applyAlignment="1">
      <alignment vertical="center"/>
    </xf>
    <xf numFmtId="0" fontId="14" fillId="0" borderId="3" xfId="0" applyFont="1" applyFill="1" applyBorder="1" applyAlignment="1">
      <alignment vertical="center"/>
    </xf>
    <xf numFmtId="0" fontId="3" fillId="0" borderId="3" xfId="0" applyFont="1" applyFill="1" applyBorder="1" applyAlignment="1" applyProtection="1">
      <alignment horizontal="right" vertical="center" wrapText="1"/>
    </xf>
    <xf numFmtId="0" fontId="7" fillId="4" borderId="3" xfId="0" applyFont="1" applyFill="1" applyBorder="1" applyAlignment="1" applyProtection="1">
      <alignment vertical="center"/>
    </xf>
    <xf numFmtId="0" fontId="7" fillId="0" borderId="3" xfId="0" applyFont="1" applyFill="1" applyBorder="1" applyAlignment="1" applyProtection="1">
      <alignment vertical="center"/>
    </xf>
    <xf numFmtId="49" fontId="3" fillId="4" borderId="9" xfId="0" applyNumberFormat="1" applyFont="1" applyFill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3" fillId="4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vertical="center"/>
    </xf>
    <xf numFmtId="0" fontId="3" fillId="0" borderId="1" xfId="3" applyFont="1" applyFill="1" applyBorder="1" applyAlignment="1">
      <alignment horizontal="center" vertical="center"/>
    </xf>
    <xf numFmtId="1" fontId="3" fillId="0" borderId="1" xfId="3" applyNumberFormat="1" applyFont="1" applyFill="1" applyBorder="1" applyAlignment="1" applyProtection="1">
      <alignment horizontal="center" vertical="center"/>
    </xf>
    <xf numFmtId="49" fontId="3" fillId="0" borderId="9" xfId="0" applyNumberFormat="1" applyFont="1" applyFill="1" applyBorder="1" applyAlignment="1">
      <alignment horizontal="center" vertical="center"/>
    </xf>
    <xf numFmtId="49" fontId="3" fillId="0" borderId="4" xfId="0" applyNumberFormat="1" applyFont="1" applyFill="1" applyBorder="1" applyAlignment="1">
      <alignment horizontal="center" vertical="center"/>
    </xf>
    <xf numFmtId="0" fontId="6" fillId="4" borderId="16" xfId="0" applyFont="1" applyFill="1" applyBorder="1" applyAlignment="1" applyProtection="1">
      <alignment horizontal="justify" vertical="center" wrapText="1"/>
    </xf>
    <xf numFmtId="0" fontId="3" fillId="0" borderId="10" xfId="0" applyFont="1" applyFill="1" applyBorder="1" applyAlignment="1">
      <alignment vertical="center"/>
    </xf>
    <xf numFmtId="0" fontId="3" fillId="0" borderId="10" xfId="0" applyFont="1" applyBorder="1" applyAlignment="1" applyProtection="1">
      <alignment horizontal="justify" vertical="center" wrapText="1"/>
    </xf>
    <xf numFmtId="0" fontId="3" fillId="0" borderId="10" xfId="3" applyFont="1" applyFill="1" applyBorder="1" applyAlignment="1" applyProtection="1">
      <alignment horizontal="justify" vertical="center" wrapText="1" readingOrder="1"/>
    </xf>
    <xf numFmtId="0" fontId="6" fillId="4" borderId="10" xfId="0" applyFont="1" applyFill="1" applyBorder="1" applyAlignment="1" applyProtection="1">
      <alignment horizontal="justify" vertical="center" wrapText="1"/>
    </xf>
    <xf numFmtId="0" fontId="3" fillId="0" borderId="10" xfId="0" applyFont="1" applyBorder="1" applyAlignment="1">
      <alignment vertical="center"/>
    </xf>
    <xf numFmtId="0" fontId="3" fillId="0" borderId="17" xfId="0" applyFont="1" applyFill="1" applyBorder="1" applyAlignment="1" applyProtection="1">
      <alignment horizontal="justify" vertical="center" wrapText="1"/>
    </xf>
    <xf numFmtId="0" fontId="3" fillId="2" borderId="10" xfId="0" applyFont="1" applyFill="1" applyBorder="1" applyAlignment="1" applyProtection="1">
      <alignment horizontal="justify" vertical="center" wrapText="1"/>
    </xf>
    <xf numFmtId="0" fontId="3" fillId="0" borderId="10" xfId="3" applyFont="1" applyFill="1" applyBorder="1" applyAlignment="1" applyProtection="1">
      <alignment vertical="center" wrapText="1"/>
    </xf>
    <xf numFmtId="0" fontId="8" fillId="0" borderId="17" xfId="0" applyFont="1" applyFill="1" applyBorder="1" applyAlignment="1" applyProtection="1">
      <alignment horizontal="justify" vertical="center" wrapText="1"/>
    </xf>
    <xf numFmtId="0" fontId="10" fillId="2" borderId="17" xfId="0" applyFont="1" applyFill="1" applyBorder="1" applyAlignment="1">
      <alignment vertical="center"/>
    </xf>
    <xf numFmtId="0" fontId="8" fillId="0" borderId="10" xfId="0" applyFont="1" applyFill="1" applyBorder="1" applyAlignment="1" applyProtection="1">
      <alignment horizontal="justify" vertical="center" wrapText="1"/>
    </xf>
    <xf numFmtId="0" fontId="8" fillId="0" borderId="0" xfId="0" applyFont="1" applyFill="1" applyBorder="1" applyAlignment="1" applyProtection="1">
      <alignment horizontal="justify" vertical="center" wrapText="1"/>
    </xf>
    <xf numFmtId="0" fontId="15" fillId="0" borderId="10" xfId="0" applyFont="1" applyFill="1" applyBorder="1" applyAlignment="1">
      <alignment wrapText="1"/>
    </xf>
    <xf numFmtId="0" fontId="3" fillId="0" borderId="10" xfId="0" applyFont="1" applyFill="1" applyBorder="1" applyAlignment="1" applyProtection="1">
      <alignment horizontal="justify" vertical="center" wrapText="1" readingOrder="1"/>
    </xf>
    <xf numFmtId="0" fontId="3" fillId="0" borderId="0" xfId="0" applyFont="1" applyFill="1" applyBorder="1" applyAlignment="1" applyProtection="1">
      <alignment vertical="center"/>
    </xf>
    <xf numFmtId="0" fontId="3" fillId="0" borderId="10" xfId="0" applyFont="1" applyFill="1" applyBorder="1" applyAlignment="1">
      <alignment horizontal="justify" vertical="center" wrapText="1"/>
    </xf>
    <xf numFmtId="0" fontId="3" fillId="0" borderId="10" xfId="3" applyFont="1" applyFill="1" applyBorder="1" applyAlignment="1" applyProtection="1">
      <alignment horizontal="justify" vertical="center" wrapText="1"/>
    </xf>
    <xf numFmtId="0" fontId="6" fillId="0" borderId="10" xfId="0" applyFont="1" applyFill="1" applyBorder="1" applyAlignment="1" applyProtection="1">
      <alignment horizontal="justify" vertical="center" wrapText="1"/>
    </xf>
    <xf numFmtId="0" fontId="3" fillId="0" borderId="10" xfId="0" applyFont="1" applyFill="1" applyBorder="1" applyAlignment="1" applyProtection="1">
      <alignment horizontal="left" vertical="center" wrapText="1"/>
    </xf>
    <xf numFmtId="0" fontId="3" fillId="0" borderId="10" xfId="0" applyFont="1" applyFill="1" applyBorder="1" applyAlignment="1" applyProtection="1">
      <alignment horizontal="justify" vertical="top" wrapText="1"/>
    </xf>
    <xf numFmtId="0" fontId="3" fillId="0" borderId="10" xfId="4" applyFont="1" applyFill="1" applyBorder="1" applyAlignment="1" applyProtection="1">
      <alignment horizontal="justify" vertical="center" wrapText="1"/>
    </xf>
    <xf numFmtId="0" fontId="3" fillId="0" borderId="10" xfId="0" applyFont="1" applyFill="1" applyBorder="1" applyAlignment="1" applyProtection="1">
      <alignment horizontal="justify" vertical="center"/>
    </xf>
    <xf numFmtId="0" fontId="3" fillId="0" borderId="10" xfId="3" applyFont="1" applyFill="1" applyBorder="1" applyAlignment="1" applyProtection="1">
      <alignment vertical="top" wrapText="1"/>
    </xf>
    <xf numFmtId="0" fontId="3" fillId="0" borderId="10" xfId="5" applyFont="1" applyFill="1" applyBorder="1" applyAlignment="1">
      <alignment horizontal="left" vertical="center"/>
    </xf>
    <xf numFmtId="0" fontId="3" fillId="0" borderId="10" xfId="0" applyFont="1" applyFill="1" applyBorder="1" applyAlignment="1" applyProtection="1">
      <alignment horizontal="center" vertical="center"/>
    </xf>
    <xf numFmtId="1" fontId="3" fillId="0" borderId="18" xfId="0" applyNumberFormat="1" applyFont="1" applyFill="1" applyBorder="1" applyAlignment="1" applyProtection="1">
      <alignment vertical="center"/>
    </xf>
    <xf numFmtId="0" fontId="7" fillId="3" borderId="11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left" vertical="center"/>
    </xf>
    <xf numFmtId="0" fontId="14" fillId="4" borderId="3" xfId="0" applyFont="1" applyFill="1" applyBorder="1" applyAlignment="1">
      <alignment horizontal="left" vertical="center"/>
    </xf>
    <xf numFmtId="0" fontId="18" fillId="4" borderId="3" xfId="0" applyFont="1" applyFill="1" applyBorder="1" applyAlignment="1">
      <alignment horizontal="left" vertical="center"/>
    </xf>
    <xf numFmtId="0" fontId="19" fillId="4" borderId="6" xfId="0" applyFont="1" applyFill="1" applyBorder="1" applyAlignment="1">
      <alignment horizontal="left" vertical="center"/>
    </xf>
    <xf numFmtId="0" fontId="20" fillId="2" borderId="6" xfId="0" applyFont="1" applyFill="1" applyBorder="1" applyAlignment="1">
      <alignment horizontal="left" vertical="center"/>
    </xf>
    <xf numFmtId="0" fontId="9" fillId="0" borderId="3" xfId="3" applyFont="1" applyFill="1" applyBorder="1" applyAlignment="1" applyProtection="1">
      <alignment horizontal="left" vertical="center"/>
    </xf>
    <xf numFmtId="0" fontId="9" fillId="0" borderId="3" xfId="0" applyFont="1" applyFill="1" applyBorder="1" applyAlignment="1">
      <alignment horizontal="left" vertical="center"/>
    </xf>
    <xf numFmtId="0" fontId="9" fillId="4" borderId="3" xfId="0" applyFont="1" applyFill="1" applyBorder="1" applyAlignment="1" applyProtection="1">
      <alignment horizontal="left" vertical="center" wrapText="1"/>
    </xf>
    <xf numFmtId="0" fontId="7" fillId="2" borderId="3" xfId="0" applyFont="1" applyFill="1" applyBorder="1" applyAlignment="1" applyProtection="1">
      <alignment horizontal="left" vertical="center" wrapText="1"/>
    </xf>
    <xf numFmtId="164" fontId="21" fillId="0" borderId="12" xfId="0" applyNumberFormat="1" applyFont="1" applyFill="1" applyBorder="1" applyAlignment="1" applyProtection="1">
      <alignment horizontal="right" vertical="center"/>
    </xf>
    <xf numFmtId="0" fontId="8" fillId="0" borderId="10" xfId="0" applyFont="1" applyFill="1" applyBorder="1" applyAlignment="1" applyProtection="1">
      <alignment horizontal="left" vertical="center" wrapText="1"/>
    </xf>
    <xf numFmtId="165" fontId="3" fillId="0" borderId="0" xfId="1" applyFont="1" applyFill="1" applyBorder="1" applyAlignment="1" applyProtection="1"/>
    <xf numFmtId="43" fontId="3" fillId="0" borderId="0" xfId="0" applyNumberFormat="1" applyFont="1" applyFill="1" applyBorder="1" applyAlignment="1" applyProtection="1"/>
    <xf numFmtId="2" fontId="3" fillId="0" borderId="0" xfId="0" applyNumberFormat="1" applyFont="1" applyFill="1" applyBorder="1" applyAlignment="1" applyProtection="1"/>
    <xf numFmtId="164" fontId="3" fillId="0" borderId="0" xfId="0" applyNumberFormat="1" applyFont="1" applyBorder="1"/>
    <xf numFmtId="1" fontId="21" fillId="0" borderId="0" xfId="0" applyNumberFormat="1" applyFont="1" applyBorder="1" applyAlignment="1" applyProtection="1">
      <alignment vertical="center"/>
    </xf>
    <xf numFmtId="0" fontId="21" fillId="0" borderId="0" xfId="0" applyFont="1" applyBorder="1" applyAlignment="1" applyProtection="1">
      <alignment vertical="center"/>
    </xf>
    <xf numFmtId="0" fontId="22" fillId="0" borderId="0" xfId="0" applyFont="1" applyBorder="1" applyAlignment="1" applyProtection="1">
      <alignment horizontal="left" vertical="center"/>
    </xf>
    <xf numFmtId="0" fontId="22" fillId="0" borderId="11" xfId="0" applyFont="1" applyFill="1" applyBorder="1" applyAlignment="1" applyProtection="1">
      <alignment horizontal="center" vertical="center" wrapText="1"/>
    </xf>
    <xf numFmtId="165" fontId="21" fillId="0" borderId="0" xfId="0" applyNumberFormat="1" applyFont="1" applyBorder="1" applyAlignment="1" applyProtection="1">
      <alignment vertical="center"/>
    </xf>
    <xf numFmtId="165" fontId="21" fillId="0" borderId="0" xfId="0" applyNumberFormat="1" applyFont="1" applyFill="1" applyBorder="1" applyAlignment="1" applyProtection="1">
      <alignment vertical="center"/>
    </xf>
    <xf numFmtId="0" fontId="4" fillId="0" borderId="0" xfId="0" applyFont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6" fillId="0" borderId="0" xfId="0" applyFont="1" applyBorder="1" applyAlignment="1">
      <alignment horizontal="center"/>
    </xf>
  </cellXfs>
  <cellStyles count="8">
    <cellStyle name="Millares" xfId="1" builtinId="3"/>
    <cellStyle name="Millares [0]" xfId="2" builtinId="6"/>
    <cellStyle name="Millares 2" xfId="7" xr:uid="{00000000-0005-0000-0000-000002000000}"/>
    <cellStyle name="Normal" xfId="0" builtinId="0"/>
    <cellStyle name="Normal 2" xfId="5" xr:uid="{00000000-0005-0000-0000-000004000000}"/>
    <cellStyle name="Normal 3" xfId="3" xr:uid="{00000000-0005-0000-0000-000005000000}"/>
    <cellStyle name="Normal 4" xfId="4" xr:uid="{00000000-0005-0000-0000-000006000000}"/>
    <cellStyle name="Normal 5" xfId="6" xr:uid="{00000000-0005-0000-0000-000007000000}"/>
  </cellStyles>
  <dxfs count="197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16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164" formatCode="&quot;₡&quot;#,##0.0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164" formatCode="&quot;₡&quot;#,##0.0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165" formatCode="_(* #,##0.00_);_(* \(#,##0.00\);_(* &quot;-&quot;??_);_(@_)"/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imes New Roman"/>
        <scheme val="none"/>
      </font>
      <alignment horizontal="left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strike val="0"/>
        <outline val="0"/>
        <shadow val="0"/>
        <u val="none"/>
        <vertAlign val="baseline"/>
        <sz val="7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1" formatCode="0"/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1" formatCode="0"/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1" formatCode="0"/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1" formatCode="0"/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1" formatCode="0"/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1" formatCode="0"/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border outline="0"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imes New Roman"/>
        <scheme val="none"/>
      </font>
      <fill>
        <patternFill patternType="solid">
          <fgColor indexed="64"/>
          <bgColor theme="1" tint="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7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478692</xdr:colOff>
      <xdr:row>0</xdr:row>
      <xdr:rowOff>87923</xdr:rowOff>
    </xdr:from>
    <xdr:to>
      <xdr:col>3</xdr:col>
      <xdr:colOff>483576</xdr:colOff>
      <xdr:row>1</xdr:row>
      <xdr:rowOff>342265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82043"/>
        <a:stretch/>
      </xdr:blipFill>
      <xdr:spPr>
        <a:xfrm>
          <a:off x="864577" y="87923"/>
          <a:ext cx="1133230" cy="596265"/>
        </a:xfrm>
        <a:prstGeom prst="rect">
          <a:avLst/>
        </a:prstGeom>
      </xdr:spPr>
    </xdr:pic>
    <xdr:clientData/>
  </xdr:twoCellAnchor>
  <xdr:twoCellAnchor editAs="oneCell">
    <xdr:from>
      <xdr:col>13</xdr:col>
      <xdr:colOff>835270</xdr:colOff>
      <xdr:row>0</xdr:row>
      <xdr:rowOff>102577</xdr:rowOff>
    </xdr:from>
    <xdr:to>
      <xdr:col>14</xdr:col>
      <xdr:colOff>1011116</xdr:colOff>
      <xdr:row>1</xdr:row>
      <xdr:rowOff>356919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82043"/>
        <a:stretch/>
      </xdr:blipFill>
      <xdr:spPr>
        <a:xfrm>
          <a:off x="10560539" y="102577"/>
          <a:ext cx="1133230" cy="59626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B4:O387" totalsRowCount="1" headerRowDxfId="25" headerRowBorderDxfId="24" tableBorderDxfId="23">
  <autoFilter ref="B4:O386" xr:uid="{00000000-0009-0000-0100-000001000000}"/>
  <tableColumns count="14">
    <tableColumn id="1" xr3:uid="{00000000-0010-0000-0000-000001000000}" name="Progr." totalsRowDxfId="22"/>
    <tableColumn id="2" xr3:uid="{00000000-0010-0000-0000-000002000000}" name="Subprog" totalsRowDxfId="21"/>
    <tableColumn id="3" xr3:uid="{00000000-0010-0000-0000-000003000000}" name="Cod. Mercadería" dataDxfId="20" totalsRowDxfId="19"/>
    <tableColumn id="4" xr3:uid="{00000000-0010-0000-0000-000004000000}" name="Código de Clasificación" dataDxfId="18" totalsRowDxfId="17"/>
    <tableColumn id="5" xr3:uid="{00000000-0010-0000-0000-000005000000}" name="Código de identificación" dataDxfId="16" totalsRowDxfId="15"/>
    <tableColumn id="6" xr3:uid="{00000000-0010-0000-0000-000006000000}" name="Area" dataDxfId="14" totalsRowDxfId="13"/>
    <tableColumn id="7" xr3:uid="{00000000-0010-0000-0000-000007000000}" name="Descripción - Genérica" dataDxfId="12" totalsRowDxfId="11"/>
    <tableColumn id="8" xr3:uid="{00000000-0010-0000-0000-000008000000}" name="Unidad   Medida" dataDxfId="10" totalsRowDxfId="9"/>
    <tableColumn id="9" xr3:uid="{00000000-0010-0000-0000-000009000000}" name="Empaque" dataDxfId="8" totalsRowDxfId="7"/>
    <tableColumn id="10" xr3:uid="{00000000-0010-0000-0000-00000A000000}" name="Fuente" totalsRowDxfId="6"/>
    <tableColumn id="11" xr3:uid="{00000000-0010-0000-0000-00000B000000}" name="Periodos" dataDxfId="5" totalsRowDxfId="4"/>
    <tableColumn id="12" xr3:uid="{00000000-0010-0000-0000-00000C000000}" name="Cantidad" totalsRowDxfId="3"/>
    <tableColumn id="13" xr3:uid="{00000000-0010-0000-0000-00000D000000}" name="Monto Unitario" dataDxfId="2" totalsRowDxfId="1"/>
    <tableColumn id="14" xr3:uid="{00000000-0010-0000-0000-00000E000000}" name="Monto total" totalsRowDxfId="0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B1:CC578"/>
  <sheetViews>
    <sheetView showGridLines="0" tabSelected="1" zoomScaleNormal="100" workbookViewId="0">
      <pane ySplit="4" topLeftCell="A92" activePane="bottomLeft" state="frozen"/>
      <selection activeCell="A4" sqref="A4"/>
      <selection pane="bottomLeft" activeCell="J100" sqref="J100"/>
    </sheetView>
  </sheetViews>
  <sheetFormatPr baseColWidth="10" defaultColWidth="9.140625" defaultRowHeight="11.25" x14ac:dyDescent="0.2"/>
  <cols>
    <col min="1" max="1" width="5.5703125" style="2" customWidth="1"/>
    <col min="2" max="2" width="8.5703125" style="97" customWidth="1"/>
    <col min="3" max="3" width="7.42578125" style="97" customWidth="1"/>
    <col min="4" max="4" width="14.42578125" style="97" customWidth="1"/>
    <col min="5" max="5" width="8.42578125" style="97" hidden="1" customWidth="1"/>
    <col min="6" max="6" width="11.5703125" style="97" hidden="1" customWidth="1"/>
    <col min="7" max="7" width="15.42578125" style="97" hidden="1" customWidth="1"/>
    <col min="8" max="8" width="49.28515625" style="2" customWidth="1"/>
    <col min="9" max="9" width="8.5703125" style="110" customWidth="1"/>
    <col min="10" max="10" width="8.140625" style="2" customWidth="1"/>
    <col min="11" max="11" width="6.140625" style="2" customWidth="1"/>
    <col min="12" max="12" width="8.42578125" style="2" customWidth="1"/>
    <col min="13" max="13" width="7.140625" style="2" customWidth="1"/>
    <col min="14" max="14" width="13.7109375" style="142" customWidth="1"/>
    <col min="15" max="15" width="21.28515625" style="98" customWidth="1"/>
    <col min="16" max="16" width="9.140625" style="1"/>
    <col min="17" max="17" width="10" style="1" bestFit="1" customWidth="1"/>
    <col min="18" max="81" width="9.140625" style="1"/>
    <col min="82" max="16384" width="9.140625" style="2"/>
  </cols>
  <sheetData>
    <row r="1" spans="2:81" ht="27" customHeight="1" x14ac:dyDescent="0.25">
      <c r="B1" s="300" t="s">
        <v>0</v>
      </c>
      <c r="C1" s="300"/>
      <c r="D1" s="300"/>
      <c r="E1" s="300"/>
      <c r="F1" s="300"/>
      <c r="G1" s="300"/>
      <c r="H1" s="300"/>
      <c r="I1" s="300"/>
      <c r="J1" s="300"/>
      <c r="K1" s="300"/>
      <c r="L1" s="300"/>
      <c r="M1" s="300"/>
      <c r="N1" s="300"/>
      <c r="O1" s="300"/>
    </row>
    <row r="2" spans="2:81" ht="33.75" customHeight="1" x14ac:dyDescent="0.3">
      <c r="B2" s="301" t="s">
        <v>592</v>
      </c>
      <c r="C2" s="302"/>
      <c r="D2" s="302"/>
      <c r="E2" s="302"/>
      <c r="F2" s="302"/>
      <c r="G2" s="302"/>
      <c r="H2" s="302"/>
      <c r="I2" s="302"/>
      <c r="J2" s="302"/>
      <c r="K2" s="302"/>
      <c r="L2" s="302"/>
      <c r="M2" s="302"/>
      <c r="N2" s="302"/>
      <c r="O2" s="302"/>
    </row>
    <row r="3" spans="2:81" ht="11.25" customHeight="1" x14ac:dyDescent="0.2">
      <c r="B3" s="303"/>
      <c r="C3" s="303"/>
      <c r="D3" s="303"/>
      <c r="E3" s="303"/>
      <c r="F3" s="303"/>
      <c r="G3" s="303"/>
      <c r="H3" s="303"/>
      <c r="I3" s="303"/>
      <c r="J3" s="303"/>
      <c r="K3" s="303"/>
      <c r="L3" s="303"/>
      <c r="M3" s="303"/>
      <c r="N3" s="303"/>
      <c r="O3" s="303"/>
    </row>
    <row r="4" spans="2:81" ht="23.25" customHeight="1" thickBot="1" x14ac:dyDescent="0.25">
      <c r="B4" s="123" t="s">
        <v>1</v>
      </c>
      <c r="C4" s="124" t="s">
        <v>2</v>
      </c>
      <c r="D4" s="277" t="s">
        <v>3</v>
      </c>
      <c r="E4" s="232" t="s">
        <v>4</v>
      </c>
      <c r="F4" s="233" t="s">
        <v>5</v>
      </c>
      <c r="G4" s="278" t="s">
        <v>250</v>
      </c>
      <c r="H4" s="123" t="s">
        <v>6</v>
      </c>
      <c r="I4" s="127" t="s">
        <v>7</v>
      </c>
      <c r="J4" s="127" t="s">
        <v>8</v>
      </c>
      <c r="K4" s="127" t="s">
        <v>9</v>
      </c>
      <c r="L4" s="125" t="s">
        <v>10</v>
      </c>
      <c r="M4" s="125" t="s">
        <v>11</v>
      </c>
      <c r="N4" s="133" t="s">
        <v>12</v>
      </c>
      <c r="O4" s="126" t="s">
        <v>13</v>
      </c>
    </row>
    <row r="5" spans="2:81" s="7" customFormat="1" x14ac:dyDescent="0.2">
      <c r="B5" s="157"/>
      <c r="C5" s="241"/>
      <c r="D5" s="207"/>
      <c r="E5" s="146"/>
      <c r="F5" s="146"/>
      <c r="G5" s="146"/>
      <c r="H5" s="250" t="s">
        <v>400</v>
      </c>
      <c r="I5" s="159"/>
      <c r="J5" s="208"/>
      <c r="K5" s="158"/>
      <c r="L5" s="161"/>
      <c r="M5" s="160"/>
      <c r="N5" s="209"/>
      <c r="O5" s="210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</row>
    <row r="6" spans="2:81" s="6" customFormat="1" ht="12" customHeight="1" x14ac:dyDescent="0.2">
      <c r="B6" s="8">
        <v>788</v>
      </c>
      <c r="C6" s="83" t="s">
        <v>14</v>
      </c>
      <c r="D6" s="22" t="s">
        <v>463</v>
      </c>
      <c r="E6" s="5">
        <v>78180303</v>
      </c>
      <c r="F6" s="5"/>
      <c r="G6" s="5" t="s">
        <v>261</v>
      </c>
      <c r="H6" s="251" t="s">
        <v>17</v>
      </c>
      <c r="I6" s="24" t="s">
        <v>257</v>
      </c>
      <c r="J6" s="10">
        <v>0</v>
      </c>
      <c r="K6" s="9" t="s">
        <v>15</v>
      </c>
      <c r="L6" s="11" t="s">
        <v>16</v>
      </c>
      <c r="M6" s="12">
        <v>1</v>
      </c>
      <c r="N6" s="113">
        <v>25000</v>
      </c>
      <c r="O6" s="70">
        <f>N6</f>
        <v>25000</v>
      </c>
    </row>
    <row r="7" spans="2:81" s="7" customFormat="1" x14ac:dyDescent="0.2">
      <c r="B7" s="13"/>
      <c r="C7" s="242"/>
      <c r="D7" s="15"/>
      <c r="E7" s="15"/>
      <c r="F7" s="15"/>
      <c r="G7" s="15"/>
      <c r="H7" s="252"/>
      <c r="I7" s="99"/>
      <c r="J7" s="16"/>
      <c r="K7" s="14"/>
      <c r="L7" s="17"/>
      <c r="M7" s="18"/>
      <c r="N7" s="134" t="s">
        <v>18</v>
      </c>
      <c r="O7" s="112">
        <f>SUM(O6:O6)</f>
        <v>25000</v>
      </c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</row>
    <row r="8" spans="2:81" s="7" customFormat="1" x14ac:dyDescent="0.2">
      <c r="B8" s="144"/>
      <c r="C8" s="243"/>
      <c r="D8" s="206"/>
      <c r="E8" s="146"/>
      <c r="F8" s="146"/>
      <c r="G8" s="146"/>
      <c r="H8" s="250" t="s">
        <v>401</v>
      </c>
      <c r="I8" s="147"/>
      <c r="J8" s="187"/>
      <c r="K8" s="145"/>
      <c r="L8" s="150"/>
      <c r="M8" s="148"/>
      <c r="N8" s="151"/>
      <c r="O8" s="152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</row>
    <row r="9" spans="2:81" s="6" customFormat="1" ht="12.75" x14ac:dyDescent="0.2">
      <c r="B9" s="8">
        <v>788</v>
      </c>
      <c r="C9" s="83" t="s">
        <v>14</v>
      </c>
      <c r="D9" s="5" t="s">
        <v>19</v>
      </c>
      <c r="E9" s="23"/>
      <c r="F9" s="23"/>
      <c r="G9" s="23" t="s">
        <v>262</v>
      </c>
      <c r="H9" s="253" t="s">
        <v>399</v>
      </c>
      <c r="I9" s="24" t="s">
        <v>257</v>
      </c>
      <c r="J9" s="10">
        <v>0</v>
      </c>
      <c r="K9" s="9" t="s">
        <v>15</v>
      </c>
      <c r="L9" s="11" t="s">
        <v>16</v>
      </c>
      <c r="M9" s="12">
        <v>1</v>
      </c>
      <c r="N9" s="113">
        <v>100772600</v>
      </c>
      <c r="O9" s="70">
        <f>M9*N9</f>
        <v>100772600</v>
      </c>
    </row>
    <row r="10" spans="2:81" s="6" customFormat="1" ht="12.75" x14ac:dyDescent="0.2">
      <c r="B10" s="8">
        <v>788</v>
      </c>
      <c r="C10" s="83" t="s">
        <v>14</v>
      </c>
      <c r="D10" s="5" t="s">
        <v>19</v>
      </c>
      <c r="E10" s="23"/>
      <c r="F10" s="23"/>
      <c r="G10" s="23" t="s">
        <v>262</v>
      </c>
      <c r="H10" s="253" t="s">
        <v>20</v>
      </c>
      <c r="I10" s="24" t="s">
        <v>257</v>
      </c>
      <c r="J10" s="10">
        <v>0</v>
      </c>
      <c r="K10" s="9" t="s">
        <v>15</v>
      </c>
      <c r="L10" s="11" t="s">
        <v>16</v>
      </c>
      <c r="M10" s="12">
        <v>1</v>
      </c>
      <c r="N10" s="113">
        <v>70216700</v>
      </c>
      <c r="O10" s="70">
        <f>M10*N10</f>
        <v>70216700</v>
      </c>
    </row>
    <row r="11" spans="2:81" s="7" customFormat="1" ht="12.75" x14ac:dyDescent="0.2">
      <c r="B11" s="8">
        <v>788</v>
      </c>
      <c r="C11" s="83" t="s">
        <v>14</v>
      </c>
      <c r="D11" s="5" t="s">
        <v>21</v>
      </c>
      <c r="E11" s="5"/>
      <c r="F11" s="5"/>
      <c r="G11" s="23" t="s">
        <v>262</v>
      </c>
      <c r="H11" s="231" t="s">
        <v>22</v>
      </c>
      <c r="I11" s="24" t="s">
        <v>257</v>
      </c>
      <c r="J11" s="10">
        <v>0</v>
      </c>
      <c r="K11" s="9" t="s">
        <v>15</v>
      </c>
      <c r="L11" s="11" t="s">
        <v>16</v>
      </c>
      <c r="M11" s="12">
        <v>1</v>
      </c>
      <c r="N11" s="113">
        <v>18480000</v>
      </c>
      <c r="O11" s="70">
        <f>M11*N11</f>
        <v>18480000</v>
      </c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</row>
    <row r="12" spans="2:81" s="7" customFormat="1" x14ac:dyDescent="0.2">
      <c r="B12" s="13"/>
      <c r="C12" s="242"/>
      <c r="D12" s="15"/>
      <c r="E12" s="15"/>
      <c r="F12" s="15"/>
      <c r="G12" s="15"/>
      <c r="H12" s="252"/>
      <c r="I12" s="99"/>
      <c r="J12" s="16"/>
      <c r="K12" s="14"/>
      <c r="L12" s="17"/>
      <c r="M12" s="18"/>
      <c r="N12" s="134" t="s">
        <v>18</v>
      </c>
      <c r="O12" s="112">
        <f>SUM(O9:O11)</f>
        <v>189469300</v>
      </c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  <c r="BY12" s="6"/>
      <c r="BZ12" s="6"/>
      <c r="CA12" s="6"/>
      <c r="CB12" s="6"/>
      <c r="CC12" s="6"/>
    </row>
    <row r="13" spans="2:81" s="7" customFormat="1" x14ac:dyDescent="0.2">
      <c r="B13" s="144"/>
      <c r="C13" s="243"/>
      <c r="D13" s="206"/>
      <c r="E13" s="146"/>
      <c r="F13" s="146"/>
      <c r="G13" s="146"/>
      <c r="H13" s="254" t="s">
        <v>402</v>
      </c>
      <c r="I13" s="155"/>
      <c r="J13" s="187"/>
      <c r="K13" s="145"/>
      <c r="L13" s="150"/>
      <c r="M13" s="148"/>
      <c r="N13" s="151"/>
      <c r="O13" s="15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6"/>
      <c r="BW13" s="6"/>
      <c r="BX13" s="6"/>
      <c r="BY13" s="6"/>
      <c r="BZ13" s="6"/>
      <c r="CA13" s="6"/>
      <c r="CB13" s="6"/>
      <c r="CC13" s="6"/>
    </row>
    <row r="14" spans="2:81" s="7" customFormat="1" x14ac:dyDescent="0.2">
      <c r="B14" s="8">
        <v>788</v>
      </c>
      <c r="C14" s="83" t="s">
        <v>14</v>
      </c>
      <c r="D14" s="21" t="s">
        <v>462</v>
      </c>
      <c r="E14" s="15"/>
      <c r="F14" s="15"/>
      <c r="G14" s="15" t="s">
        <v>263</v>
      </c>
      <c r="H14" s="231" t="s">
        <v>23</v>
      </c>
      <c r="I14" s="24" t="s">
        <v>257</v>
      </c>
      <c r="J14" s="10">
        <v>0</v>
      </c>
      <c r="K14" s="9" t="s">
        <v>15</v>
      </c>
      <c r="L14" s="11" t="s">
        <v>16</v>
      </c>
      <c r="M14" s="12">
        <v>1</v>
      </c>
      <c r="N14" s="113">
        <v>18000000</v>
      </c>
      <c r="O14" s="113">
        <f>M14*N14</f>
        <v>18000000</v>
      </c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6"/>
      <c r="BX14" s="6"/>
      <c r="BY14" s="6"/>
      <c r="BZ14" s="6"/>
      <c r="CA14" s="6"/>
      <c r="CB14" s="6"/>
      <c r="CC14" s="6"/>
    </row>
    <row r="15" spans="2:81" s="7" customFormat="1" x14ac:dyDescent="0.2">
      <c r="B15" s="13"/>
      <c r="C15" s="83"/>
      <c r="D15" s="21"/>
      <c r="E15" s="15"/>
      <c r="F15" s="15"/>
      <c r="G15" s="15"/>
      <c r="H15" s="255"/>
      <c r="I15" s="101"/>
      <c r="J15" s="10"/>
      <c r="K15" s="9"/>
      <c r="L15" s="11"/>
      <c r="M15" s="12"/>
      <c r="N15" s="134" t="s">
        <v>18</v>
      </c>
      <c r="O15" s="112">
        <f>SUM(O14)</f>
        <v>18000000</v>
      </c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6"/>
      <c r="BW15" s="6"/>
      <c r="BX15" s="6"/>
      <c r="BY15" s="6"/>
      <c r="BZ15" s="6"/>
      <c r="CA15" s="6"/>
      <c r="CB15" s="6"/>
      <c r="CC15" s="6"/>
    </row>
    <row r="16" spans="2:81" s="7" customFormat="1" x14ac:dyDescent="0.2">
      <c r="B16" s="144"/>
      <c r="C16" s="243"/>
      <c r="D16" s="203"/>
      <c r="E16" s="146"/>
      <c r="F16" s="146"/>
      <c r="G16" s="146"/>
      <c r="H16" s="254" t="s">
        <v>403</v>
      </c>
      <c r="I16" s="147"/>
      <c r="J16" s="187"/>
      <c r="K16" s="145"/>
      <c r="L16" s="150"/>
      <c r="M16" s="148"/>
      <c r="N16" s="151"/>
      <c r="O16" s="15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  <c r="BV16" s="6"/>
      <c r="BW16" s="6"/>
      <c r="BX16" s="6"/>
      <c r="BY16" s="6"/>
      <c r="BZ16" s="6"/>
      <c r="CA16" s="6"/>
      <c r="CB16" s="6"/>
      <c r="CC16" s="6"/>
    </row>
    <row r="17" spans="2:81" s="7" customFormat="1" x14ac:dyDescent="0.2">
      <c r="B17" s="8">
        <v>788</v>
      </c>
      <c r="C17" s="83" t="s">
        <v>14</v>
      </c>
      <c r="D17" s="21" t="s">
        <v>464</v>
      </c>
      <c r="E17" s="15"/>
      <c r="F17" s="15"/>
      <c r="G17" s="15" t="s">
        <v>263</v>
      </c>
      <c r="H17" s="251" t="s">
        <v>24</v>
      </c>
      <c r="I17" s="24" t="s">
        <v>257</v>
      </c>
      <c r="J17" s="10">
        <v>0</v>
      </c>
      <c r="K17" s="9" t="s">
        <v>15</v>
      </c>
      <c r="L17" s="11" t="s">
        <v>16</v>
      </c>
      <c r="M17" s="12">
        <v>1</v>
      </c>
      <c r="N17" s="113">
        <v>31200000</v>
      </c>
      <c r="O17" s="113">
        <f>M17*N17</f>
        <v>31200000</v>
      </c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6"/>
      <c r="BW17" s="6"/>
      <c r="BX17" s="6"/>
      <c r="BY17" s="6"/>
      <c r="BZ17" s="6"/>
      <c r="CA17" s="6"/>
      <c r="CB17" s="6"/>
      <c r="CC17" s="6"/>
    </row>
    <row r="18" spans="2:81" s="7" customFormat="1" x14ac:dyDescent="0.2">
      <c r="B18" s="13"/>
      <c r="C18" s="83"/>
      <c r="D18" s="21"/>
      <c r="E18" s="15"/>
      <c r="F18" s="15"/>
      <c r="G18" s="15"/>
      <c r="H18" s="255"/>
      <c r="I18" s="101"/>
      <c r="J18" s="10"/>
      <c r="K18" s="9"/>
      <c r="L18" s="11"/>
      <c r="M18" s="12"/>
      <c r="N18" s="134" t="s">
        <v>18</v>
      </c>
      <c r="O18" s="112">
        <f>SUM(O17)</f>
        <v>31200000</v>
      </c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6"/>
      <c r="BW18" s="6"/>
      <c r="BX18" s="6"/>
      <c r="BY18" s="6"/>
      <c r="BZ18" s="6"/>
      <c r="CA18" s="6"/>
      <c r="CB18" s="6"/>
      <c r="CC18" s="6"/>
    </row>
    <row r="19" spans="2:81" s="7" customFormat="1" x14ac:dyDescent="0.2">
      <c r="B19" s="144"/>
      <c r="C19" s="204"/>
      <c r="D19" s="203"/>
      <c r="E19" s="146"/>
      <c r="F19" s="146"/>
      <c r="G19" s="146"/>
      <c r="H19" s="254" t="s">
        <v>404</v>
      </c>
      <c r="I19" s="147"/>
      <c r="J19" s="187"/>
      <c r="K19" s="145"/>
      <c r="L19" s="150"/>
      <c r="M19" s="148"/>
      <c r="N19" s="151"/>
      <c r="O19" s="205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6"/>
      <c r="BW19" s="6"/>
      <c r="BX19" s="6"/>
      <c r="BY19" s="6"/>
      <c r="BZ19" s="6"/>
      <c r="CA19" s="6"/>
      <c r="CB19" s="6"/>
      <c r="CC19" s="6"/>
    </row>
    <row r="20" spans="2:81" s="7" customFormat="1" x14ac:dyDescent="0.2">
      <c r="B20" s="8">
        <v>788</v>
      </c>
      <c r="C20" s="83" t="s">
        <v>14</v>
      </c>
      <c r="D20" s="21" t="s">
        <v>455</v>
      </c>
      <c r="E20" s="15">
        <v>78102202</v>
      </c>
      <c r="F20" s="15"/>
      <c r="G20" s="5" t="s">
        <v>261</v>
      </c>
      <c r="H20" s="251" t="s">
        <v>25</v>
      </c>
      <c r="I20" s="24" t="s">
        <v>257</v>
      </c>
      <c r="J20" s="10">
        <v>0</v>
      </c>
      <c r="K20" s="9" t="s">
        <v>15</v>
      </c>
      <c r="L20" s="11" t="s">
        <v>16</v>
      </c>
      <c r="M20" s="12">
        <v>1</v>
      </c>
      <c r="N20" s="113">
        <v>1800000</v>
      </c>
      <c r="O20" s="113">
        <f>N20*M20</f>
        <v>1800000</v>
      </c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6"/>
      <c r="BW20" s="6"/>
      <c r="BX20" s="6"/>
      <c r="BY20" s="6"/>
      <c r="BZ20" s="6"/>
      <c r="CA20" s="6"/>
      <c r="CB20" s="6"/>
      <c r="CC20" s="6"/>
    </row>
    <row r="21" spans="2:81" s="7" customFormat="1" x14ac:dyDescent="0.2">
      <c r="B21" s="13"/>
      <c r="C21" s="83"/>
      <c r="D21" s="21"/>
      <c r="E21" s="15"/>
      <c r="F21" s="15"/>
      <c r="G21" s="15"/>
      <c r="H21" s="92"/>
      <c r="I21" s="101"/>
      <c r="J21" s="10"/>
      <c r="K21" s="9"/>
      <c r="L21" s="11"/>
      <c r="M21" s="12"/>
      <c r="N21" s="134" t="s">
        <v>18</v>
      </c>
      <c r="O21" s="112">
        <f>SUM(O20)</f>
        <v>1800000</v>
      </c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  <c r="BV21" s="6"/>
      <c r="BW21" s="6"/>
      <c r="BX21" s="6"/>
      <c r="BY21" s="6"/>
      <c r="BZ21" s="6"/>
      <c r="CA21" s="6"/>
      <c r="CB21" s="6"/>
      <c r="CC21" s="6"/>
    </row>
    <row r="22" spans="2:81" s="6" customFormat="1" x14ac:dyDescent="0.2">
      <c r="B22" s="144"/>
      <c r="C22" s="243"/>
      <c r="D22" s="203"/>
      <c r="E22" s="146"/>
      <c r="F22" s="146"/>
      <c r="G22" s="146"/>
      <c r="H22" s="254" t="s">
        <v>405</v>
      </c>
      <c r="I22" s="147"/>
      <c r="J22" s="187"/>
      <c r="K22" s="145"/>
      <c r="L22" s="150"/>
      <c r="M22" s="148"/>
      <c r="N22" s="151"/>
      <c r="O22" s="151"/>
    </row>
    <row r="23" spans="2:81" s="6" customFormat="1" ht="12.75" x14ac:dyDescent="0.2">
      <c r="B23" s="8">
        <v>788</v>
      </c>
      <c r="C23" s="83" t="s">
        <v>14</v>
      </c>
      <c r="D23" s="5" t="s">
        <v>26</v>
      </c>
      <c r="E23" s="23"/>
      <c r="F23" s="23"/>
      <c r="G23" s="23" t="s">
        <v>262</v>
      </c>
      <c r="H23" s="231" t="s">
        <v>267</v>
      </c>
      <c r="I23" s="24" t="s">
        <v>257</v>
      </c>
      <c r="J23" s="10">
        <v>0</v>
      </c>
      <c r="K23" s="9" t="s">
        <v>15</v>
      </c>
      <c r="L23" s="25" t="s">
        <v>16</v>
      </c>
      <c r="M23" s="12">
        <v>1</v>
      </c>
      <c r="N23" s="211">
        <v>22633950</v>
      </c>
      <c r="O23" s="115">
        <f>+N23*M23</f>
        <v>22633950</v>
      </c>
    </row>
    <row r="24" spans="2:81" s="6" customFormat="1" ht="12.75" x14ac:dyDescent="0.2">
      <c r="B24" s="8">
        <v>788</v>
      </c>
      <c r="C24" s="83" t="s">
        <v>14</v>
      </c>
      <c r="D24" s="5" t="s">
        <v>27</v>
      </c>
      <c r="E24" s="23"/>
      <c r="F24" s="23"/>
      <c r="G24" s="23" t="s">
        <v>262</v>
      </c>
      <c r="H24" s="256" t="s">
        <v>268</v>
      </c>
      <c r="I24" s="24" t="s">
        <v>257</v>
      </c>
      <c r="J24" s="10">
        <v>0</v>
      </c>
      <c r="K24" s="9" t="s">
        <v>15</v>
      </c>
      <c r="L24" s="25" t="s">
        <v>16</v>
      </c>
      <c r="M24" s="12">
        <v>1</v>
      </c>
      <c r="N24" s="211">
        <v>3829700</v>
      </c>
      <c r="O24" s="115">
        <f t="shared" ref="O24:O27" si="0">+N24*M24</f>
        <v>3829700</v>
      </c>
    </row>
    <row r="25" spans="2:81" s="6" customFormat="1" ht="12.75" x14ac:dyDescent="0.2">
      <c r="B25" s="8">
        <v>788</v>
      </c>
      <c r="C25" s="83" t="s">
        <v>14</v>
      </c>
      <c r="D25" s="5" t="s">
        <v>28</v>
      </c>
      <c r="E25" s="23"/>
      <c r="F25" s="23"/>
      <c r="G25" s="23" t="s">
        <v>262</v>
      </c>
      <c r="H25" s="256" t="s">
        <v>269</v>
      </c>
      <c r="I25" s="24" t="s">
        <v>257</v>
      </c>
      <c r="J25" s="10">
        <v>0</v>
      </c>
      <c r="K25" s="9" t="s">
        <v>15</v>
      </c>
      <c r="L25" s="25" t="s">
        <v>16</v>
      </c>
      <c r="M25" s="12">
        <v>1</v>
      </c>
      <c r="N25" s="211">
        <v>611520</v>
      </c>
      <c r="O25" s="115">
        <f t="shared" si="0"/>
        <v>611520</v>
      </c>
    </row>
    <row r="26" spans="2:81" s="6" customFormat="1" ht="12.75" x14ac:dyDescent="0.2">
      <c r="B26" s="8">
        <v>788</v>
      </c>
      <c r="C26" s="83" t="s">
        <v>14</v>
      </c>
      <c r="D26" s="5" t="s">
        <v>29</v>
      </c>
      <c r="E26" s="23"/>
      <c r="F26" s="23"/>
      <c r="G26" s="23" t="s">
        <v>262</v>
      </c>
      <c r="H26" s="256" t="s">
        <v>270</v>
      </c>
      <c r="I26" s="24" t="s">
        <v>257</v>
      </c>
      <c r="J26" s="10">
        <v>0</v>
      </c>
      <c r="K26" s="9" t="s">
        <v>15</v>
      </c>
      <c r="L26" s="25" t="s">
        <v>16</v>
      </c>
      <c r="M26" s="12">
        <v>1</v>
      </c>
      <c r="N26" s="211">
        <v>13106300</v>
      </c>
      <c r="O26" s="115">
        <f t="shared" si="0"/>
        <v>13106300</v>
      </c>
    </row>
    <row r="27" spans="2:81" s="6" customFormat="1" ht="12.75" x14ac:dyDescent="0.2">
      <c r="B27" s="8">
        <v>788</v>
      </c>
      <c r="C27" s="83" t="s">
        <v>14</v>
      </c>
      <c r="D27" s="214">
        <v>10204</v>
      </c>
      <c r="E27" s="23">
        <v>83111503</v>
      </c>
      <c r="F27" s="23" t="s">
        <v>465</v>
      </c>
      <c r="G27" s="23" t="s">
        <v>263</v>
      </c>
      <c r="H27" s="256" t="s">
        <v>393</v>
      </c>
      <c r="I27" s="24" t="s">
        <v>257</v>
      </c>
      <c r="J27" s="10">
        <v>0</v>
      </c>
      <c r="K27" s="9" t="s">
        <v>15</v>
      </c>
      <c r="L27" s="25" t="s">
        <v>16</v>
      </c>
      <c r="M27" s="12">
        <v>1</v>
      </c>
      <c r="N27" s="135">
        <v>15600000</v>
      </c>
      <c r="O27" s="115">
        <f t="shared" si="0"/>
        <v>15600000</v>
      </c>
    </row>
    <row r="28" spans="2:81" s="7" customFormat="1" ht="12.75" x14ac:dyDescent="0.2">
      <c r="B28" s="19"/>
      <c r="C28" s="244"/>
      <c r="D28" s="23"/>
      <c r="E28" s="26"/>
      <c r="F28" s="26"/>
      <c r="G28" s="26"/>
      <c r="H28" s="257"/>
      <c r="I28" s="99"/>
      <c r="J28" s="16"/>
      <c r="K28" s="14"/>
      <c r="L28" s="17"/>
      <c r="M28" s="18"/>
      <c r="N28" s="134" t="s">
        <v>18</v>
      </c>
      <c r="O28" s="112">
        <f>SUM(O23:O27)</f>
        <v>55781470</v>
      </c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/>
      <c r="BS28" s="6"/>
      <c r="BT28" s="6"/>
      <c r="BU28" s="6"/>
      <c r="BV28" s="6"/>
      <c r="BW28" s="6"/>
      <c r="BX28" s="6"/>
      <c r="BY28" s="6"/>
      <c r="BZ28" s="6"/>
      <c r="CA28" s="6"/>
      <c r="CB28" s="6"/>
      <c r="CC28" s="6"/>
    </row>
    <row r="29" spans="2:81" s="7" customFormat="1" ht="12.75" x14ac:dyDescent="0.2">
      <c r="B29" s="144"/>
      <c r="C29" s="243"/>
      <c r="D29" s="191"/>
      <c r="E29" s="191"/>
      <c r="F29" s="191"/>
      <c r="G29" s="191"/>
      <c r="H29" s="254" t="s">
        <v>406</v>
      </c>
      <c r="I29" s="155"/>
      <c r="J29" s="187"/>
      <c r="K29" s="145"/>
      <c r="L29" s="150"/>
      <c r="M29" s="148"/>
      <c r="N29" s="151"/>
      <c r="O29" s="15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  <c r="BP29" s="6"/>
      <c r="BQ29" s="6"/>
      <c r="BR29" s="6"/>
      <c r="BS29" s="6"/>
      <c r="BT29" s="6"/>
      <c r="BU29" s="6"/>
      <c r="BV29" s="6"/>
      <c r="BW29" s="6"/>
      <c r="BX29" s="6"/>
      <c r="BY29" s="6"/>
      <c r="BZ29" s="6"/>
      <c r="CA29" s="6"/>
      <c r="CB29" s="6"/>
      <c r="CC29" s="6"/>
    </row>
    <row r="30" spans="2:81" s="7" customFormat="1" ht="22.5" x14ac:dyDescent="0.2">
      <c r="B30" s="8">
        <v>788</v>
      </c>
      <c r="C30" s="83" t="s">
        <v>14</v>
      </c>
      <c r="D30" s="5" t="s">
        <v>30</v>
      </c>
      <c r="E30" s="26"/>
      <c r="F30" s="26"/>
      <c r="G30" s="23" t="s">
        <v>43</v>
      </c>
      <c r="H30" s="258" t="s">
        <v>290</v>
      </c>
      <c r="I30" s="24" t="s">
        <v>257</v>
      </c>
      <c r="J30" s="10">
        <v>0</v>
      </c>
      <c r="K30" s="9" t="s">
        <v>15</v>
      </c>
      <c r="L30" s="25" t="s">
        <v>100</v>
      </c>
      <c r="M30" s="18">
        <v>1</v>
      </c>
      <c r="N30" s="113">
        <v>200000</v>
      </c>
      <c r="O30" s="115">
        <f t="shared" ref="O30:O31" si="1">+N30*M30</f>
        <v>200000</v>
      </c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  <c r="BP30" s="6"/>
      <c r="BQ30" s="6"/>
      <c r="BR30" s="6"/>
      <c r="BS30" s="6"/>
      <c r="BT30" s="6"/>
      <c r="BU30" s="6"/>
      <c r="BV30" s="6"/>
      <c r="BW30" s="6"/>
      <c r="BX30" s="6"/>
      <c r="BY30" s="6"/>
      <c r="BZ30" s="6"/>
      <c r="CA30" s="6"/>
      <c r="CB30" s="6"/>
      <c r="CC30" s="6"/>
    </row>
    <row r="31" spans="2:81" s="7" customFormat="1" ht="12.75" x14ac:dyDescent="0.2">
      <c r="B31" s="8">
        <v>788</v>
      </c>
      <c r="C31" s="83" t="s">
        <v>14</v>
      </c>
      <c r="D31" s="22" t="s">
        <v>466</v>
      </c>
      <c r="E31" s="26"/>
      <c r="F31" s="26"/>
      <c r="G31" s="26" t="s">
        <v>263</v>
      </c>
      <c r="H31" s="258" t="s">
        <v>31</v>
      </c>
      <c r="I31" s="24" t="s">
        <v>257</v>
      </c>
      <c r="J31" s="10">
        <v>0</v>
      </c>
      <c r="K31" s="9" t="s">
        <v>15</v>
      </c>
      <c r="L31" s="25" t="s">
        <v>16</v>
      </c>
      <c r="M31" s="18">
        <v>1</v>
      </c>
      <c r="N31" s="113">
        <v>2200000</v>
      </c>
      <c r="O31" s="115">
        <f t="shared" si="1"/>
        <v>2200000</v>
      </c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6"/>
      <c r="BP31" s="6"/>
      <c r="BQ31" s="6"/>
      <c r="BR31" s="6"/>
      <c r="BS31" s="6"/>
      <c r="BT31" s="6"/>
      <c r="BU31" s="6"/>
      <c r="BV31" s="6"/>
      <c r="BW31" s="6"/>
      <c r="BX31" s="6"/>
      <c r="BY31" s="6"/>
      <c r="BZ31" s="6"/>
      <c r="CA31" s="6"/>
      <c r="CB31" s="6"/>
      <c r="CC31" s="6"/>
    </row>
    <row r="32" spans="2:81" s="7" customFormat="1" ht="12.75" x14ac:dyDescent="0.2">
      <c r="B32" s="19"/>
      <c r="C32" s="244"/>
      <c r="D32" s="5"/>
      <c r="E32" s="26"/>
      <c r="F32" s="26"/>
      <c r="G32" s="26"/>
      <c r="H32" s="257"/>
      <c r="I32" s="99"/>
      <c r="J32" s="16"/>
      <c r="K32" s="14"/>
      <c r="L32" s="17"/>
      <c r="M32" s="18"/>
      <c r="N32" s="134" t="s">
        <v>18</v>
      </c>
      <c r="O32" s="112">
        <f>SUM(O30:O31)</f>
        <v>2400000</v>
      </c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  <c r="BO32" s="6"/>
      <c r="BP32" s="6"/>
      <c r="BQ32" s="6"/>
      <c r="BR32" s="6"/>
      <c r="BS32" s="6"/>
      <c r="BT32" s="6"/>
      <c r="BU32" s="6"/>
      <c r="BV32" s="6"/>
      <c r="BW32" s="6"/>
      <c r="BX32" s="6"/>
      <c r="BY32" s="6"/>
      <c r="BZ32" s="6"/>
      <c r="CA32" s="6"/>
      <c r="CB32" s="6"/>
      <c r="CC32" s="6"/>
    </row>
    <row r="33" spans="2:15" s="6" customFormat="1" ht="12.75" x14ac:dyDescent="0.2">
      <c r="B33" s="144"/>
      <c r="C33" s="243"/>
      <c r="D33" s="146"/>
      <c r="E33" s="191"/>
      <c r="F33" s="191"/>
      <c r="G33" s="191"/>
      <c r="H33" s="254" t="s">
        <v>407</v>
      </c>
      <c r="I33" s="147"/>
      <c r="J33" s="187"/>
      <c r="K33" s="145"/>
      <c r="L33" s="201"/>
      <c r="M33" s="148"/>
      <c r="N33" s="202"/>
      <c r="O33" s="202"/>
    </row>
    <row r="34" spans="2:15" s="6" customFormat="1" ht="12.75" x14ac:dyDescent="0.2">
      <c r="B34" s="8">
        <v>788</v>
      </c>
      <c r="C34" s="83" t="s">
        <v>14</v>
      </c>
      <c r="D34" s="5" t="s">
        <v>32</v>
      </c>
      <c r="E34" s="23"/>
      <c r="F34" s="23"/>
      <c r="G34" s="23" t="s">
        <v>263</v>
      </c>
      <c r="H34" s="231" t="s">
        <v>33</v>
      </c>
      <c r="I34" s="24" t="s">
        <v>257</v>
      </c>
      <c r="J34" s="10">
        <v>0</v>
      </c>
      <c r="K34" s="9" t="s">
        <v>15</v>
      </c>
      <c r="L34" s="25" t="s">
        <v>16</v>
      </c>
      <c r="M34" s="12">
        <v>1</v>
      </c>
      <c r="N34" s="116">
        <v>1500000</v>
      </c>
      <c r="O34" s="116">
        <f>+N34</f>
        <v>1500000</v>
      </c>
    </row>
    <row r="35" spans="2:15" s="6" customFormat="1" ht="12.75" x14ac:dyDescent="0.2">
      <c r="B35" s="8"/>
      <c r="C35" s="83"/>
      <c r="D35" s="5"/>
      <c r="E35" s="23"/>
      <c r="F35" s="23"/>
      <c r="G35" s="23"/>
      <c r="H35" s="231"/>
      <c r="I35" s="99"/>
      <c r="J35" s="16"/>
      <c r="K35" s="14"/>
      <c r="L35" s="17"/>
      <c r="M35" s="18"/>
      <c r="N35" s="134" t="s">
        <v>18</v>
      </c>
      <c r="O35" s="112">
        <f>SUM(O33:O34)</f>
        <v>1500000</v>
      </c>
    </row>
    <row r="36" spans="2:15" s="6" customFormat="1" ht="12.75" x14ac:dyDescent="0.2">
      <c r="B36" s="198"/>
      <c r="C36" s="192"/>
      <c r="D36" s="199"/>
      <c r="E36" s="234"/>
      <c r="F36" s="234"/>
      <c r="G36" s="234"/>
      <c r="H36" s="254" t="s">
        <v>408</v>
      </c>
      <c r="I36" s="281"/>
      <c r="J36" s="200"/>
      <c r="K36" s="200"/>
      <c r="L36" s="200"/>
      <c r="M36" s="191"/>
      <c r="N36" s="179"/>
      <c r="O36" s="151"/>
    </row>
    <row r="37" spans="2:15" s="6" customFormat="1" ht="12.75" x14ac:dyDescent="0.2">
      <c r="B37" s="8">
        <v>788</v>
      </c>
      <c r="C37" s="83" t="s">
        <v>14</v>
      </c>
      <c r="D37" s="22" t="s">
        <v>467</v>
      </c>
      <c r="E37" s="235"/>
      <c r="F37" s="235"/>
      <c r="G37" s="23" t="s">
        <v>263</v>
      </c>
      <c r="H37" s="258" t="s">
        <v>34</v>
      </c>
      <c r="I37" s="24" t="s">
        <v>257</v>
      </c>
      <c r="J37" s="29">
        <v>0</v>
      </c>
      <c r="K37" s="29" t="s">
        <v>15</v>
      </c>
      <c r="L37" s="29" t="s">
        <v>16</v>
      </c>
      <c r="M37" s="12">
        <v>1</v>
      </c>
      <c r="N37" s="136">
        <v>700000</v>
      </c>
      <c r="O37" s="113">
        <f>M37*N37</f>
        <v>700000</v>
      </c>
    </row>
    <row r="38" spans="2:15" s="6" customFormat="1" ht="12.75" x14ac:dyDescent="0.2">
      <c r="B38" s="8">
        <v>788</v>
      </c>
      <c r="C38" s="83" t="s">
        <v>14</v>
      </c>
      <c r="D38" s="22" t="s">
        <v>468</v>
      </c>
      <c r="E38" s="235"/>
      <c r="F38" s="235"/>
      <c r="G38" s="23" t="s">
        <v>263</v>
      </c>
      <c r="H38" s="258" t="s">
        <v>35</v>
      </c>
      <c r="I38" s="24" t="s">
        <v>257</v>
      </c>
      <c r="J38" s="29">
        <v>0</v>
      </c>
      <c r="K38" s="29" t="s">
        <v>15</v>
      </c>
      <c r="L38" s="29" t="s">
        <v>16</v>
      </c>
      <c r="M38" s="12">
        <v>1</v>
      </c>
      <c r="N38" s="136">
        <v>300000</v>
      </c>
      <c r="O38" s="113">
        <f>M38*N38</f>
        <v>300000</v>
      </c>
    </row>
    <row r="39" spans="2:15" s="6" customFormat="1" ht="12.75" x14ac:dyDescent="0.2">
      <c r="B39" s="30"/>
      <c r="C39" s="228"/>
      <c r="D39" s="279"/>
      <c r="E39" s="235"/>
      <c r="F39" s="235"/>
      <c r="G39" s="235"/>
      <c r="H39" s="259"/>
      <c r="I39" s="99"/>
      <c r="J39" s="16"/>
      <c r="K39" s="14"/>
      <c r="L39" s="17"/>
      <c r="M39" s="18"/>
      <c r="N39" s="134" t="s">
        <v>18</v>
      </c>
      <c r="O39" s="112">
        <f>SUM(O36:O38)</f>
        <v>1000000</v>
      </c>
    </row>
    <row r="40" spans="2:15" s="6" customFormat="1" ht="21" x14ac:dyDescent="0.2">
      <c r="B40" s="193"/>
      <c r="C40" s="245"/>
      <c r="D40" s="280"/>
      <c r="E40" s="236"/>
      <c r="F40" s="236"/>
      <c r="G40" s="236"/>
      <c r="H40" s="254" t="s">
        <v>409</v>
      </c>
      <c r="I40" s="282"/>
      <c r="J40" s="194"/>
      <c r="K40" s="194"/>
      <c r="L40" s="194"/>
      <c r="M40" s="195"/>
      <c r="N40" s="196"/>
      <c r="O40" s="197"/>
    </row>
    <row r="41" spans="2:15" s="6" customFormat="1" ht="12.75" x14ac:dyDescent="0.2">
      <c r="B41" s="8">
        <v>788</v>
      </c>
      <c r="C41" s="83" t="s">
        <v>14</v>
      </c>
      <c r="D41" s="22" t="s">
        <v>469</v>
      </c>
      <c r="E41" s="237"/>
      <c r="F41" s="237"/>
      <c r="G41" s="23" t="s">
        <v>263</v>
      </c>
      <c r="H41" s="258" t="s">
        <v>391</v>
      </c>
      <c r="I41" s="24" t="s">
        <v>398</v>
      </c>
      <c r="J41" s="29">
        <v>0</v>
      </c>
      <c r="K41" s="29" t="s">
        <v>15</v>
      </c>
      <c r="L41" s="29" t="s">
        <v>16</v>
      </c>
      <c r="M41" s="12">
        <v>1</v>
      </c>
      <c r="N41" s="136">
        <v>25000</v>
      </c>
      <c r="O41" s="113">
        <f>M41*N41</f>
        <v>25000</v>
      </c>
    </row>
    <row r="42" spans="2:15" s="6" customFormat="1" ht="12.75" x14ac:dyDescent="0.2">
      <c r="B42" s="8">
        <v>788</v>
      </c>
      <c r="C42" s="83" t="s">
        <v>14</v>
      </c>
      <c r="D42" s="22" t="s">
        <v>469</v>
      </c>
      <c r="E42" s="237"/>
      <c r="F42" s="237"/>
      <c r="G42" s="23" t="s">
        <v>263</v>
      </c>
      <c r="H42" s="258" t="s">
        <v>392</v>
      </c>
      <c r="I42" s="24" t="s">
        <v>398</v>
      </c>
      <c r="J42" s="29">
        <v>0</v>
      </c>
      <c r="K42" s="29" t="s">
        <v>15</v>
      </c>
      <c r="L42" s="29" t="s">
        <v>16</v>
      </c>
      <c r="M42" s="12">
        <v>1</v>
      </c>
      <c r="N42" s="137">
        <v>9323549</v>
      </c>
      <c r="O42" s="113">
        <f>M42*N42</f>
        <v>9323549</v>
      </c>
    </row>
    <row r="43" spans="2:15" s="6" customFormat="1" ht="22.5" x14ac:dyDescent="0.2">
      <c r="B43" s="8">
        <v>788</v>
      </c>
      <c r="C43" s="83" t="s">
        <v>14</v>
      </c>
      <c r="D43" s="22" t="s">
        <v>469</v>
      </c>
      <c r="E43" s="237"/>
      <c r="F43" s="237"/>
      <c r="G43" s="23" t="s">
        <v>43</v>
      </c>
      <c r="H43" s="258" t="s">
        <v>291</v>
      </c>
      <c r="I43" s="24" t="s">
        <v>398</v>
      </c>
      <c r="J43" s="29">
        <v>0</v>
      </c>
      <c r="K43" s="29" t="s">
        <v>15</v>
      </c>
      <c r="L43" s="29" t="s">
        <v>100</v>
      </c>
      <c r="M43" s="12">
        <v>1</v>
      </c>
      <c r="N43" s="136">
        <v>114000</v>
      </c>
      <c r="O43" s="113">
        <v>114000</v>
      </c>
    </row>
    <row r="44" spans="2:15" s="6" customFormat="1" ht="12.75" x14ac:dyDescent="0.2">
      <c r="B44" s="30"/>
      <c r="C44" s="228"/>
      <c r="D44" s="26"/>
      <c r="E44" s="23"/>
      <c r="F44" s="23"/>
      <c r="G44" s="23"/>
      <c r="H44" s="260"/>
      <c r="I44" s="283"/>
      <c r="J44" s="31"/>
      <c r="K44" s="31"/>
      <c r="L44" s="31"/>
      <c r="M44" s="31"/>
      <c r="N44" s="134" t="s">
        <v>18</v>
      </c>
      <c r="O44" s="117">
        <f>SUM(O41:O43)</f>
        <v>9462549</v>
      </c>
    </row>
    <row r="45" spans="2:15" s="6" customFormat="1" ht="12.75" x14ac:dyDescent="0.2">
      <c r="B45" s="144"/>
      <c r="C45" s="243"/>
      <c r="D45" s="190"/>
      <c r="E45" s="191"/>
      <c r="F45" s="191"/>
      <c r="G45" s="191"/>
      <c r="H45" s="254" t="s">
        <v>410</v>
      </c>
      <c r="I45" s="147"/>
      <c r="J45" s="187"/>
      <c r="K45" s="145"/>
      <c r="L45" s="150"/>
      <c r="M45" s="148"/>
      <c r="N45" s="179"/>
      <c r="O45" s="151"/>
    </row>
    <row r="46" spans="2:15" s="6" customFormat="1" ht="12.75" x14ac:dyDescent="0.2">
      <c r="B46" s="8">
        <v>788</v>
      </c>
      <c r="C46" s="83" t="s">
        <v>14</v>
      </c>
      <c r="D46" s="32" t="s">
        <v>36</v>
      </c>
      <c r="E46" s="23"/>
      <c r="F46" s="23"/>
      <c r="G46" s="23" t="s">
        <v>263</v>
      </c>
      <c r="H46" s="258" t="s">
        <v>37</v>
      </c>
      <c r="I46" s="24" t="s">
        <v>257</v>
      </c>
      <c r="J46" s="33">
        <v>0</v>
      </c>
      <c r="K46" s="33" t="s">
        <v>15</v>
      </c>
      <c r="L46" s="33" t="s">
        <v>16</v>
      </c>
      <c r="M46" s="12">
        <v>1</v>
      </c>
      <c r="N46" s="113">
        <v>5267300</v>
      </c>
      <c r="O46" s="113">
        <f>M46*N46</f>
        <v>5267300</v>
      </c>
    </row>
    <row r="47" spans="2:15" s="6" customFormat="1" ht="22.5" x14ac:dyDescent="0.2">
      <c r="B47" s="8">
        <v>788</v>
      </c>
      <c r="C47" s="83" t="s">
        <v>14</v>
      </c>
      <c r="D47" s="32" t="s">
        <v>38</v>
      </c>
      <c r="E47" s="23"/>
      <c r="F47" s="23"/>
      <c r="G47" s="23" t="s">
        <v>262</v>
      </c>
      <c r="H47" s="258" t="s">
        <v>271</v>
      </c>
      <c r="I47" s="24" t="s">
        <v>257</v>
      </c>
      <c r="J47" s="33">
        <v>0</v>
      </c>
      <c r="K47" s="33" t="s">
        <v>15</v>
      </c>
      <c r="L47" s="33" t="s">
        <v>16</v>
      </c>
      <c r="M47" s="12">
        <v>1</v>
      </c>
      <c r="N47" s="113">
        <v>17566500</v>
      </c>
      <c r="O47" s="113">
        <f>M47*N47</f>
        <v>17566500</v>
      </c>
    </row>
    <row r="48" spans="2:15" s="6" customFormat="1" ht="12.75" x14ac:dyDescent="0.2">
      <c r="B48" s="8">
        <v>788</v>
      </c>
      <c r="C48" s="83" t="s">
        <v>14</v>
      </c>
      <c r="D48" s="32" t="s">
        <v>39</v>
      </c>
      <c r="E48" s="23"/>
      <c r="F48" s="23"/>
      <c r="G48" s="23" t="s">
        <v>262</v>
      </c>
      <c r="H48" s="258" t="s">
        <v>272</v>
      </c>
      <c r="I48" s="24" t="s">
        <v>257</v>
      </c>
      <c r="J48" s="33">
        <v>0</v>
      </c>
      <c r="K48" s="33" t="s">
        <v>15</v>
      </c>
      <c r="L48" s="33" t="s">
        <v>16</v>
      </c>
      <c r="M48" s="12">
        <v>1</v>
      </c>
      <c r="N48" s="113">
        <v>58302000</v>
      </c>
      <c r="O48" s="113">
        <f>M48*N48</f>
        <v>58302000</v>
      </c>
    </row>
    <row r="49" spans="2:81" s="6" customFormat="1" ht="12.75" x14ac:dyDescent="0.2">
      <c r="B49" s="8">
        <v>788</v>
      </c>
      <c r="C49" s="83" t="s">
        <v>14</v>
      </c>
      <c r="D49" s="215">
        <v>10307</v>
      </c>
      <c r="E49" s="23"/>
      <c r="F49" s="23"/>
      <c r="G49" s="23" t="s">
        <v>262</v>
      </c>
      <c r="H49" s="258" t="s">
        <v>273</v>
      </c>
      <c r="I49" s="24" t="s">
        <v>257</v>
      </c>
      <c r="J49" s="33">
        <v>0</v>
      </c>
      <c r="K49" s="33" t="s">
        <v>15</v>
      </c>
      <c r="L49" s="33" t="s">
        <v>16</v>
      </c>
      <c r="M49" s="12">
        <v>1</v>
      </c>
      <c r="N49" s="137">
        <v>15000000</v>
      </c>
      <c r="O49" s="113">
        <f>M49*N49</f>
        <v>15000000</v>
      </c>
    </row>
    <row r="50" spans="2:81" s="6" customFormat="1" ht="12.75" x14ac:dyDescent="0.2">
      <c r="B50" s="8">
        <v>788</v>
      </c>
      <c r="C50" s="83" t="s">
        <v>14</v>
      </c>
      <c r="D50" s="32" t="s">
        <v>40</v>
      </c>
      <c r="E50" s="23"/>
      <c r="F50" s="23"/>
      <c r="G50" s="23" t="s">
        <v>263</v>
      </c>
      <c r="H50" s="258" t="s">
        <v>41</v>
      </c>
      <c r="I50" s="24" t="s">
        <v>257</v>
      </c>
      <c r="J50" s="33">
        <v>0</v>
      </c>
      <c r="K50" s="33" t="s">
        <v>15</v>
      </c>
      <c r="L50" s="33" t="s">
        <v>16</v>
      </c>
      <c r="M50" s="12">
        <v>1</v>
      </c>
      <c r="N50" s="113">
        <v>400000</v>
      </c>
      <c r="O50" s="113">
        <v>400000</v>
      </c>
    </row>
    <row r="51" spans="2:81" s="7" customFormat="1" ht="12.75" x14ac:dyDescent="0.2">
      <c r="B51" s="19"/>
      <c r="C51" s="244"/>
      <c r="D51" s="26"/>
      <c r="E51" s="26"/>
      <c r="F51" s="26"/>
      <c r="G51" s="26"/>
      <c r="H51" s="257"/>
      <c r="I51" s="99"/>
      <c r="J51" s="16"/>
      <c r="K51" s="14"/>
      <c r="L51" s="17"/>
      <c r="M51" s="18"/>
      <c r="N51" s="134" t="s">
        <v>18</v>
      </c>
      <c r="O51" s="112">
        <f>SUM(O46:O50)</f>
        <v>96535800</v>
      </c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  <c r="BO51" s="6"/>
      <c r="BP51" s="6"/>
      <c r="BQ51" s="6"/>
      <c r="BR51" s="6"/>
      <c r="BS51" s="6"/>
      <c r="BT51" s="6"/>
      <c r="BU51" s="6"/>
      <c r="BV51" s="6"/>
      <c r="BW51" s="6"/>
      <c r="BX51" s="6"/>
      <c r="BY51" s="6"/>
      <c r="BZ51" s="6"/>
      <c r="CA51" s="6"/>
      <c r="CB51" s="6"/>
      <c r="CC51" s="6"/>
    </row>
    <row r="52" spans="2:81" s="7" customFormat="1" x14ac:dyDescent="0.2">
      <c r="B52" s="153"/>
      <c r="C52" s="243"/>
      <c r="D52" s="170"/>
      <c r="E52" s="154"/>
      <c r="F52" s="154"/>
      <c r="G52" s="154"/>
      <c r="H52" s="254" t="s">
        <v>411</v>
      </c>
      <c r="I52" s="147"/>
      <c r="J52" s="187"/>
      <c r="K52" s="145"/>
      <c r="L52" s="150"/>
      <c r="M52" s="189"/>
      <c r="N52" s="151"/>
      <c r="O52" s="151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  <c r="BO52" s="6"/>
      <c r="BP52" s="6"/>
      <c r="BQ52" s="6"/>
      <c r="BR52" s="6"/>
      <c r="BS52" s="6"/>
      <c r="BT52" s="6"/>
      <c r="BU52" s="6"/>
      <c r="BV52" s="6"/>
      <c r="BW52" s="6"/>
      <c r="BX52" s="6"/>
      <c r="BY52" s="6"/>
      <c r="BZ52" s="6"/>
      <c r="CA52" s="6"/>
      <c r="CB52" s="6"/>
      <c r="CC52" s="6"/>
    </row>
    <row r="53" spans="2:81" s="7" customFormat="1" ht="12.75" x14ac:dyDescent="0.2">
      <c r="B53" s="8">
        <v>788</v>
      </c>
      <c r="C53" s="83" t="s">
        <v>14</v>
      </c>
      <c r="D53" s="22">
        <v>10402</v>
      </c>
      <c r="E53" s="32"/>
      <c r="F53" s="32"/>
      <c r="G53" s="23" t="s">
        <v>263</v>
      </c>
      <c r="H53" s="231" t="s">
        <v>42</v>
      </c>
      <c r="I53" s="24" t="s">
        <v>398</v>
      </c>
      <c r="J53" s="10">
        <v>0</v>
      </c>
      <c r="K53" s="9" t="s">
        <v>15</v>
      </c>
      <c r="L53" s="11" t="s">
        <v>16</v>
      </c>
      <c r="M53" s="37">
        <v>1</v>
      </c>
      <c r="N53" s="113">
        <v>2000000</v>
      </c>
      <c r="O53" s="113">
        <f>M53*N53</f>
        <v>2000000</v>
      </c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  <c r="BO53" s="6"/>
      <c r="BP53" s="6"/>
      <c r="BQ53" s="6"/>
      <c r="BR53" s="6"/>
      <c r="BS53" s="6"/>
      <c r="BT53" s="6"/>
      <c r="BU53" s="6"/>
      <c r="BV53" s="6"/>
      <c r="BW53" s="6"/>
      <c r="BX53" s="6"/>
      <c r="BY53" s="6"/>
      <c r="BZ53" s="6"/>
      <c r="CA53" s="6"/>
      <c r="CB53" s="6"/>
      <c r="CC53" s="6"/>
    </row>
    <row r="54" spans="2:81" s="7" customFormat="1" x14ac:dyDescent="0.2">
      <c r="B54" s="34"/>
      <c r="C54" s="242"/>
      <c r="D54" s="32"/>
      <c r="E54" s="32"/>
      <c r="F54" s="32"/>
      <c r="G54" s="32"/>
      <c r="H54" s="231"/>
      <c r="I54" s="99"/>
      <c r="J54" s="16"/>
      <c r="K54" s="14"/>
      <c r="L54" s="17"/>
      <c r="M54" s="18"/>
      <c r="N54" s="134" t="s">
        <v>18</v>
      </c>
      <c r="O54" s="112">
        <f>SUM(O53)</f>
        <v>2000000</v>
      </c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  <c r="BO54" s="6"/>
      <c r="BP54" s="6"/>
      <c r="BQ54" s="6"/>
      <c r="BR54" s="6"/>
      <c r="BS54" s="6"/>
      <c r="BT54" s="6"/>
      <c r="BU54" s="6"/>
      <c r="BV54" s="6"/>
      <c r="BW54" s="6"/>
      <c r="BX54" s="6"/>
      <c r="BY54" s="6"/>
      <c r="BZ54" s="6"/>
      <c r="CA54" s="6"/>
      <c r="CB54" s="6"/>
      <c r="CC54" s="6"/>
    </row>
    <row r="55" spans="2:81" s="7" customFormat="1" x14ac:dyDescent="0.2">
      <c r="B55" s="153"/>
      <c r="C55" s="243"/>
      <c r="D55" s="154"/>
      <c r="E55" s="154"/>
      <c r="F55" s="154"/>
      <c r="G55" s="154"/>
      <c r="H55" s="254" t="s">
        <v>412</v>
      </c>
      <c r="I55" s="155"/>
      <c r="J55" s="187"/>
      <c r="K55" s="145"/>
      <c r="L55" s="150"/>
      <c r="M55" s="148"/>
      <c r="N55" s="188"/>
      <c r="O55" s="15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  <c r="BO55" s="6"/>
      <c r="BP55" s="6"/>
      <c r="BQ55" s="6"/>
      <c r="BR55" s="6"/>
      <c r="BS55" s="6"/>
      <c r="BT55" s="6"/>
      <c r="BU55" s="6"/>
      <c r="BV55" s="6"/>
      <c r="BW55" s="6"/>
      <c r="BX55" s="6"/>
      <c r="BY55" s="6"/>
      <c r="BZ55" s="6"/>
      <c r="CA55" s="6"/>
      <c r="CB55" s="6"/>
      <c r="CC55" s="6"/>
    </row>
    <row r="56" spans="2:81" s="7" customFormat="1" x14ac:dyDescent="0.2">
      <c r="B56" s="8">
        <v>788</v>
      </c>
      <c r="C56" s="83" t="s">
        <v>14</v>
      </c>
      <c r="D56" s="22" t="s">
        <v>470</v>
      </c>
      <c r="E56" s="32">
        <v>81112103</v>
      </c>
      <c r="F56" s="32">
        <v>922999784</v>
      </c>
      <c r="G56" s="32" t="s">
        <v>262</v>
      </c>
      <c r="H56" s="231" t="s">
        <v>274</v>
      </c>
      <c r="I56" s="24" t="s">
        <v>257</v>
      </c>
      <c r="J56" s="10">
        <v>0</v>
      </c>
      <c r="K56" s="9" t="s">
        <v>15</v>
      </c>
      <c r="L56" s="11" t="s">
        <v>16</v>
      </c>
      <c r="M56" s="18">
        <v>1</v>
      </c>
      <c r="N56" s="137">
        <v>10000000</v>
      </c>
      <c r="O56" s="113">
        <f>M56*N56</f>
        <v>10000000</v>
      </c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6"/>
      <c r="BQ56" s="6"/>
      <c r="BR56" s="6"/>
      <c r="BS56" s="6"/>
      <c r="BT56" s="6"/>
      <c r="BU56" s="6"/>
      <c r="BV56" s="6"/>
      <c r="BW56" s="6"/>
      <c r="BX56" s="6"/>
      <c r="BY56" s="6"/>
      <c r="BZ56" s="6"/>
      <c r="CA56" s="6"/>
      <c r="CB56" s="6"/>
      <c r="CC56" s="6"/>
    </row>
    <row r="57" spans="2:81" s="7" customFormat="1" x14ac:dyDescent="0.2">
      <c r="B57" s="34"/>
      <c r="C57" s="242"/>
      <c r="D57" s="32"/>
      <c r="E57" s="32"/>
      <c r="F57" s="32"/>
      <c r="G57" s="32"/>
      <c r="H57" s="231"/>
      <c r="I57" s="99"/>
      <c r="J57" s="16"/>
      <c r="K57" s="14"/>
      <c r="L57" s="17"/>
      <c r="M57" s="18"/>
      <c r="N57" s="134" t="s">
        <v>18</v>
      </c>
      <c r="O57" s="112">
        <f>SUM(O56)</f>
        <v>10000000</v>
      </c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  <c r="BO57" s="6"/>
      <c r="BP57" s="6"/>
      <c r="BQ57" s="6"/>
      <c r="BR57" s="6"/>
      <c r="BS57" s="6"/>
      <c r="BT57" s="6"/>
      <c r="BU57" s="6"/>
      <c r="BV57" s="6"/>
      <c r="BW57" s="6"/>
      <c r="BX57" s="6"/>
      <c r="BY57" s="6"/>
      <c r="BZ57" s="6"/>
      <c r="CA57" s="6"/>
      <c r="CB57" s="6"/>
      <c r="CC57" s="6"/>
    </row>
    <row r="58" spans="2:81" s="7" customFormat="1" x14ac:dyDescent="0.2">
      <c r="B58" s="144"/>
      <c r="C58" s="243"/>
      <c r="D58" s="146"/>
      <c r="E58" s="146"/>
      <c r="F58" s="146"/>
      <c r="G58" s="146"/>
      <c r="H58" s="254" t="s">
        <v>413</v>
      </c>
      <c r="I58" s="155"/>
      <c r="J58" s="148"/>
      <c r="K58" s="149"/>
      <c r="L58" s="150"/>
      <c r="M58" s="148"/>
      <c r="N58" s="151"/>
      <c r="O58" s="18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  <c r="BO58" s="6"/>
      <c r="BP58" s="6"/>
      <c r="BQ58" s="6"/>
      <c r="BR58" s="6"/>
      <c r="BS58" s="6"/>
      <c r="BT58" s="6"/>
      <c r="BU58" s="6"/>
      <c r="BV58" s="6"/>
      <c r="BW58" s="6"/>
      <c r="BX58" s="6"/>
      <c r="BY58" s="6"/>
      <c r="BZ58" s="6"/>
      <c r="CA58" s="6"/>
      <c r="CB58" s="6"/>
      <c r="CC58" s="6"/>
    </row>
    <row r="59" spans="2:81" s="7" customFormat="1" ht="12.75" x14ac:dyDescent="0.2">
      <c r="B59" s="39">
        <v>788</v>
      </c>
      <c r="C59" s="83" t="s">
        <v>14</v>
      </c>
      <c r="D59" s="40" t="s">
        <v>471</v>
      </c>
      <c r="E59" s="5"/>
      <c r="F59" s="5"/>
      <c r="G59" s="23" t="s">
        <v>263</v>
      </c>
      <c r="H59" s="231" t="s">
        <v>44</v>
      </c>
      <c r="I59" s="24" t="s">
        <v>257</v>
      </c>
      <c r="J59" s="12">
        <v>0</v>
      </c>
      <c r="K59" s="9" t="s">
        <v>15</v>
      </c>
      <c r="L59" s="11" t="s">
        <v>16</v>
      </c>
      <c r="M59" s="41">
        <v>1</v>
      </c>
      <c r="N59" s="113">
        <v>169985500</v>
      </c>
      <c r="O59" s="70">
        <f t="shared" ref="O59:O62" si="2">+N59*M59</f>
        <v>169985500</v>
      </c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  <c r="BO59" s="6"/>
      <c r="BP59" s="6"/>
      <c r="BQ59" s="6"/>
      <c r="BR59" s="6"/>
      <c r="BS59" s="6"/>
      <c r="BT59" s="6"/>
      <c r="BU59" s="6"/>
      <c r="BV59" s="6"/>
      <c r="BW59" s="6"/>
      <c r="BX59" s="6"/>
      <c r="BY59" s="6"/>
      <c r="BZ59" s="6"/>
      <c r="CA59" s="6"/>
      <c r="CB59" s="6"/>
      <c r="CC59" s="6"/>
    </row>
    <row r="60" spans="2:81" s="7" customFormat="1" ht="12.75" x14ac:dyDescent="0.2">
      <c r="B60" s="39">
        <v>788</v>
      </c>
      <c r="C60" s="83" t="s">
        <v>14</v>
      </c>
      <c r="D60" s="40" t="s">
        <v>476</v>
      </c>
      <c r="E60" s="5"/>
      <c r="F60" s="5"/>
      <c r="G60" s="23" t="s">
        <v>263</v>
      </c>
      <c r="H60" s="231" t="s">
        <v>45</v>
      </c>
      <c r="I60" s="24" t="s">
        <v>257</v>
      </c>
      <c r="J60" s="12">
        <v>0</v>
      </c>
      <c r="K60" s="9" t="s">
        <v>15</v>
      </c>
      <c r="L60" s="11" t="s">
        <v>16</v>
      </c>
      <c r="M60" s="41">
        <v>1</v>
      </c>
      <c r="N60" s="113">
        <v>69582000</v>
      </c>
      <c r="O60" s="70">
        <f t="shared" si="2"/>
        <v>69582000</v>
      </c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  <c r="BO60" s="6"/>
      <c r="BP60" s="6"/>
      <c r="BQ60" s="6"/>
      <c r="BR60" s="6"/>
      <c r="BS60" s="6"/>
      <c r="BT60" s="6"/>
      <c r="BU60" s="6"/>
      <c r="BV60" s="6"/>
      <c r="BW60" s="6"/>
      <c r="BX60" s="6"/>
      <c r="BY60" s="6"/>
      <c r="BZ60" s="6"/>
      <c r="CA60" s="6"/>
      <c r="CB60" s="6"/>
      <c r="CC60" s="6"/>
    </row>
    <row r="61" spans="2:81" s="7" customFormat="1" x14ac:dyDescent="0.2">
      <c r="B61" s="39">
        <v>788</v>
      </c>
      <c r="C61" s="83" t="s">
        <v>14</v>
      </c>
      <c r="D61" s="40" t="s">
        <v>46</v>
      </c>
      <c r="E61" s="5"/>
      <c r="F61" s="5"/>
      <c r="G61" s="5" t="s">
        <v>261</v>
      </c>
      <c r="H61" s="231" t="s">
        <v>47</v>
      </c>
      <c r="I61" s="24" t="s">
        <v>257</v>
      </c>
      <c r="J61" s="12">
        <v>0</v>
      </c>
      <c r="K61" s="9" t="s">
        <v>15</v>
      </c>
      <c r="L61" s="11" t="s">
        <v>16</v>
      </c>
      <c r="M61" s="41">
        <v>1</v>
      </c>
      <c r="N61" s="113">
        <v>17422100</v>
      </c>
      <c r="O61" s="70">
        <f t="shared" si="2"/>
        <v>17422100</v>
      </c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  <c r="BO61" s="6"/>
      <c r="BP61" s="6"/>
      <c r="BQ61" s="6"/>
      <c r="BR61" s="6"/>
      <c r="BS61" s="6"/>
      <c r="BT61" s="6"/>
      <c r="BU61" s="6"/>
      <c r="BV61" s="6"/>
      <c r="BW61" s="6"/>
      <c r="BX61" s="6"/>
      <c r="BY61" s="6"/>
      <c r="BZ61" s="6"/>
      <c r="CA61" s="6"/>
      <c r="CB61" s="6"/>
      <c r="CC61" s="6"/>
    </row>
    <row r="62" spans="2:81" s="6" customFormat="1" x14ac:dyDescent="0.2">
      <c r="B62" s="39">
        <v>788</v>
      </c>
      <c r="C62" s="83" t="s">
        <v>14</v>
      </c>
      <c r="D62" s="40" t="s">
        <v>48</v>
      </c>
      <c r="E62" s="32"/>
      <c r="F62" s="32"/>
      <c r="G62" s="32" t="s">
        <v>43</v>
      </c>
      <c r="H62" s="231" t="s">
        <v>49</v>
      </c>
      <c r="I62" s="24" t="s">
        <v>257</v>
      </c>
      <c r="J62" s="12">
        <v>0</v>
      </c>
      <c r="K62" s="9" t="s">
        <v>15</v>
      </c>
      <c r="L62" s="11" t="s">
        <v>16</v>
      </c>
      <c r="M62" s="41">
        <v>1</v>
      </c>
      <c r="N62" s="113">
        <v>400000</v>
      </c>
      <c r="O62" s="70">
        <f t="shared" si="2"/>
        <v>400000</v>
      </c>
    </row>
    <row r="63" spans="2:81" s="6" customFormat="1" x14ac:dyDescent="0.2">
      <c r="B63" s="39">
        <v>788</v>
      </c>
      <c r="C63" s="83" t="s">
        <v>14</v>
      </c>
      <c r="D63" s="42" t="s">
        <v>50</v>
      </c>
      <c r="E63" s="5"/>
      <c r="F63" s="5"/>
      <c r="G63" s="5" t="s">
        <v>43</v>
      </c>
      <c r="H63" s="231" t="s">
        <v>51</v>
      </c>
      <c r="I63" s="24" t="s">
        <v>257</v>
      </c>
      <c r="J63" s="12">
        <v>0</v>
      </c>
      <c r="K63" s="9" t="s">
        <v>15</v>
      </c>
      <c r="L63" s="11" t="s">
        <v>100</v>
      </c>
      <c r="M63" s="41">
        <v>1</v>
      </c>
      <c r="N63" s="113">
        <v>1200000</v>
      </c>
      <c r="O63" s="70">
        <f>+N63*M63</f>
        <v>1200000</v>
      </c>
    </row>
    <row r="64" spans="2:81" s="6" customFormat="1" x14ac:dyDescent="0.2">
      <c r="B64" s="63">
        <v>788</v>
      </c>
      <c r="C64" s="246">
        <v>0</v>
      </c>
      <c r="D64" s="42" t="s">
        <v>293</v>
      </c>
      <c r="E64" s="32"/>
      <c r="F64" s="32"/>
      <c r="G64" s="32" t="s">
        <v>43</v>
      </c>
      <c r="H64" s="231" t="s">
        <v>292</v>
      </c>
      <c r="I64" s="24" t="s">
        <v>257</v>
      </c>
      <c r="J64" s="12">
        <v>0</v>
      </c>
      <c r="K64" s="9" t="s">
        <v>15</v>
      </c>
      <c r="L64" s="11" t="s">
        <v>16</v>
      </c>
      <c r="M64" s="57">
        <v>1</v>
      </c>
      <c r="N64" s="212">
        <v>300000</v>
      </c>
      <c r="O64" s="70">
        <f>+N64*M64</f>
        <v>300000</v>
      </c>
    </row>
    <row r="65" spans="2:81" s="7" customFormat="1" x14ac:dyDescent="0.2">
      <c r="B65" s="34"/>
      <c r="C65" s="242"/>
      <c r="D65" s="43"/>
      <c r="E65" s="43"/>
      <c r="F65" s="43"/>
      <c r="G65" s="43"/>
      <c r="H65" s="252"/>
      <c r="I65" s="99"/>
      <c r="J65" s="18"/>
      <c r="K65" s="38"/>
      <c r="L65" s="17"/>
      <c r="M65" s="18"/>
      <c r="N65" s="134" t="s">
        <v>18</v>
      </c>
      <c r="O65" s="112">
        <f>SUM(O59:O64)</f>
        <v>258889600</v>
      </c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  <c r="BO65" s="6"/>
      <c r="BP65" s="6"/>
      <c r="BQ65" s="6"/>
      <c r="BR65" s="6"/>
      <c r="BS65" s="6"/>
      <c r="BT65" s="6"/>
      <c r="BU65" s="6"/>
      <c r="BV65" s="6"/>
      <c r="BW65" s="6"/>
      <c r="BX65" s="6"/>
      <c r="BY65" s="6"/>
      <c r="BZ65" s="6"/>
      <c r="CA65" s="6"/>
      <c r="CB65" s="6"/>
      <c r="CC65" s="6"/>
    </row>
    <row r="66" spans="2:81" s="7" customFormat="1" x14ac:dyDescent="0.2">
      <c r="B66" s="144"/>
      <c r="C66" s="243"/>
      <c r="D66" s="146"/>
      <c r="E66" s="146"/>
      <c r="F66" s="146"/>
      <c r="G66" s="146"/>
      <c r="H66" s="254" t="s">
        <v>414</v>
      </c>
      <c r="I66" s="155"/>
      <c r="J66" s="148"/>
      <c r="K66" s="149"/>
      <c r="L66" s="150"/>
      <c r="M66" s="148"/>
      <c r="N66" s="151"/>
      <c r="O66" s="18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  <c r="BO66" s="6"/>
      <c r="BP66" s="6"/>
      <c r="BQ66" s="6"/>
      <c r="BR66" s="6"/>
      <c r="BS66" s="6"/>
      <c r="BT66" s="6"/>
      <c r="BU66" s="6"/>
      <c r="BV66" s="6"/>
      <c r="BW66" s="6"/>
      <c r="BX66" s="6"/>
      <c r="BY66" s="6"/>
      <c r="BZ66" s="6"/>
      <c r="CA66" s="6"/>
      <c r="CB66" s="6"/>
      <c r="CC66" s="6"/>
    </row>
    <row r="67" spans="2:81" s="6" customFormat="1" x14ac:dyDescent="0.2">
      <c r="B67" s="39">
        <v>788</v>
      </c>
      <c r="C67" s="83" t="s">
        <v>14</v>
      </c>
      <c r="D67" s="40" t="s">
        <v>479</v>
      </c>
      <c r="E67" s="32"/>
      <c r="F67" s="32"/>
      <c r="G67" s="32" t="s">
        <v>43</v>
      </c>
      <c r="H67" s="258" t="s">
        <v>52</v>
      </c>
      <c r="I67" s="24" t="s">
        <v>257</v>
      </c>
      <c r="J67" s="12">
        <v>0</v>
      </c>
      <c r="K67" s="9" t="s">
        <v>15</v>
      </c>
      <c r="L67" s="11" t="s">
        <v>16</v>
      </c>
      <c r="M67" s="41">
        <v>1</v>
      </c>
      <c r="N67" s="113">
        <v>500000</v>
      </c>
      <c r="O67" s="70">
        <f>M67*N67</f>
        <v>500000</v>
      </c>
    </row>
    <row r="68" spans="2:81" s="6" customFormat="1" x14ac:dyDescent="0.2">
      <c r="B68" s="39">
        <v>788</v>
      </c>
      <c r="C68" s="83" t="s">
        <v>14</v>
      </c>
      <c r="D68" s="40" t="s">
        <v>478</v>
      </c>
      <c r="E68" s="32"/>
      <c r="F68" s="32"/>
      <c r="G68" s="32" t="s">
        <v>43</v>
      </c>
      <c r="H68" s="258" t="s">
        <v>53</v>
      </c>
      <c r="I68" s="24" t="s">
        <v>257</v>
      </c>
      <c r="J68" s="12">
        <v>0</v>
      </c>
      <c r="K68" s="9" t="s">
        <v>15</v>
      </c>
      <c r="L68" s="11" t="s">
        <v>16</v>
      </c>
      <c r="M68" s="41">
        <v>1</v>
      </c>
      <c r="N68" s="113">
        <v>700000</v>
      </c>
      <c r="O68" s="70">
        <f>M68*N68</f>
        <v>700000</v>
      </c>
    </row>
    <row r="69" spans="2:81" s="6" customFormat="1" x14ac:dyDescent="0.2">
      <c r="B69" s="39">
        <v>788</v>
      </c>
      <c r="C69" s="83" t="s">
        <v>14</v>
      </c>
      <c r="D69" s="40" t="s">
        <v>480</v>
      </c>
      <c r="E69" s="32"/>
      <c r="F69" s="32"/>
      <c r="G69" s="32" t="s">
        <v>43</v>
      </c>
      <c r="H69" s="258" t="s">
        <v>54</v>
      </c>
      <c r="I69" s="24" t="s">
        <v>257</v>
      </c>
      <c r="J69" s="12">
        <v>0</v>
      </c>
      <c r="K69" s="9" t="s">
        <v>15</v>
      </c>
      <c r="L69" s="11" t="s">
        <v>16</v>
      </c>
      <c r="M69" s="41">
        <v>1</v>
      </c>
      <c r="N69" s="113">
        <v>1650000</v>
      </c>
      <c r="O69" s="70">
        <f>M69*N69</f>
        <v>1650000</v>
      </c>
    </row>
    <row r="70" spans="2:81" s="6" customFormat="1" ht="12.75" x14ac:dyDescent="0.2">
      <c r="B70" s="39">
        <v>788</v>
      </c>
      <c r="C70" s="83" t="s">
        <v>14</v>
      </c>
      <c r="D70" s="40">
        <v>10499</v>
      </c>
      <c r="E70" s="32"/>
      <c r="F70" s="32"/>
      <c r="G70" s="23" t="s">
        <v>263</v>
      </c>
      <c r="H70" s="258" t="s">
        <v>55</v>
      </c>
      <c r="I70" s="24" t="s">
        <v>257</v>
      </c>
      <c r="J70" s="12">
        <v>0</v>
      </c>
      <c r="K70" s="9" t="s">
        <v>15</v>
      </c>
      <c r="L70" s="11" t="s">
        <v>16</v>
      </c>
      <c r="M70" s="41">
        <v>1</v>
      </c>
      <c r="N70" s="113">
        <v>2250000</v>
      </c>
      <c r="O70" s="113">
        <v>2250000</v>
      </c>
    </row>
    <row r="71" spans="2:81" s="7" customFormat="1" x14ac:dyDescent="0.2">
      <c r="B71" s="34"/>
      <c r="C71" s="242"/>
      <c r="D71" s="43"/>
      <c r="E71" s="43"/>
      <c r="F71" s="43"/>
      <c r="G71" s="43"/>
      <c r="H71" s="252"/>
      <c r="I71" s="99"/>
      <c r="J71" s="18"/>
      <c r="K71" s="38"/>
      <c r="L71" s="17"/>
      <c r="M71" s="18"/>
      <c r="N71" s="134" t="s">
        <v>18</v>
      </c>
      <c r="O71" s="112">
        <f>SUM(O67:O70)</f>
        <v>5100000</v>
      </c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  <c r="BO71" s="6"/>
      <c r="BP71" s="6"/>
      <c r="BQ71" s="6"/>
      <c r="BR71" s="6"/>
      <c r="BS71" s="6"/>
      <c r="BT71" s="6"/>
      <c r="BU71" s="6"/>
      <c r="BV71" s="6"/>
      <c r="BW71" s="6"/>
      <c r="BX71" s="6"/>
      <c r="BY71" s="6"/>
      <c r="BZ71" s="6"/>
      <c r="CA71" s="6"/>
      <c r="CB71" s="6"/>
      <c r="CC71" s="6"/>
    </row>
    <row r="72" spans="2:81" s="6" customFormat="1" ht="12" x14ac:dyDescent="0.2">
      <c r="B72" s="39"/>
      <c r="C72" s="83"/>
      <c r="D72" s="32"/>
      <c r="E72" s="32"/>
      <c r="F72" s="32"/>
      <c r="G72" s="32"/>
      <c r="H72" s="261"/>
      <c r="I72" s="100"/>
      <c r="J72" s="12"/>
      <c r="K72" s="44"/>
      <c r="L72" s="11"/>
      <c r="M72" s="12"/>
      <c r="N72" s="113"/>
      <c r="O72" s="118"/>
    </row>
    <row r="73" spans="2:81" s="6" customFormat="1" x14ac:dyDescent="0.2">
      <c r="B73" s="153"/>
      <c r="C73" s="243"/>
      <c r="D73" s="170"/>
      <c r="E73" s="154"/>
      <c r="F73" s="154"/>
      <c r="G73" s="154"/>
      <c r="H73" s="254" t="s">
        <v>415</v>
      </c>
      <c r="I73" s="147"/>
      <c r="J73" s="148"/>
      <c r="K73" s="145"/>
      <c r="L73" s="150"/>
      <c r="M73" s="148"/>
      <c r="N73" s="151"/>
      <c r="O73" s="151"/>
    </row>
    <row r="74" spans="2:81" s="6" customFormat="1" x14ac:dyDescent="0.2">
      <c r="B74" s="39">
        <v>788</v>
      </c>
      <c r="C74" s="83" t="s">
        <v>14</v>
      </c>
      <c r="D74" s="40" t="s">
        <v>477</v>
      </c>
      <c r="E74" s="32"/>
      <c r="F74" s="32"/>
      <c r="G74" s="32" t="s">
        <v>43</v>
      </c>
      <c r="H74" s="258" t="s">
        <v>294</v>
      </c>
      <c r="I74" s="24" t="s">
        <v>398</v>
      </c>
      <c r="J74" s="12">
        <v>0</v>
      </c>
      <c r="K74" s="9" t="s">
        <v>15</v>
      </c>
      <c r="L74" s="11" t="s">
        <v>16</v>
      </c>
      <c r="M74" s="12">
        <v>1</v>
      </c>
      <c r="N74" s="113">
        <v>2000000</v>
      </c>
      <c r="O74" s="113">
        <f>M74*N74</f>
        <v>2000000</v>
      </c>
    </row>
    <row r="75" spans="2:81" s="6" customFormat="1" ht="12" x14ac:dyDescent="0.2">
      <c r="B75" s="39"/>
      <c r="C75" s="83"/>
      <c r="D75" s="35"/>
      <c r="E75" s="32"/>
      <c r="F75" s="32"/>
      <c r="G75" s="32"/>
      <c r="H75" s="262"/>
      <c r="I75" s="99"/>
      <c r="J75" s="18"/>
      <c r="K75" s="38"/>
      <c r="L75" s="17"/>
      <c r="M75" s="18"/>
      <c r="N75" s="134" t="s">
        <v>18</v>
      </c>
      <c r="O75" s="112">
        <f>SUM(O74)</f>
        <v>2000000</v>
      </c>
    </row>
    <row r="76" spans="2:81" s="6" customFormat="1" x14ac:dyDescent="0.2">
      <c r="B76" s="153"/>
      <c r="C76" s="243"/>
      <c r="D76" s="170"/>
      <c r="E76" s="154"/>
      <c r="F76" s="154"/>
      <c r="G76" s="154"/>
      <c r="H76" s="254" t="s">
        <v>416</v>
      </c>
      <c r="I76" s="147"/>
      <c r="J76" s="148"/>
      <c r="K76" s="145"/>
      <c r="L76" s="150"/>
      <c r="M76" s="148"/>
      <c r="N76" s="151"/>
      <c r="O76" s="151"/>
    </row>
    <row r="77" spans="2:81" s="6" customFormat="1" ht="12.75" x14ac:dyDescent="0.2">
      <c r="B77" s="39">
        <v>788</v>
      </c>
      <c r="C77" s="83" t="s">
        <v>14</v>
      </c>
      <c r="D77" s="35" t="s">
        <v>481</v>
      </c>
      <c r="E77" s="32"/>
      <c r="F77" s="32"/>
      <c r="G77" s="23" t="s">
        <v>263</v>
      </c>
      <c r="H77" s="261" t="s">
        <v>56</v>
      </c>
      <c r="I77" s="24" t="s">
        <v>398</v>
      </c>
      <c r="J77" s="12">
        <v>0</v>
      </c>
      <c r="K77" s="9" t="s">
        <v>15</v>
      </c>
      <c r="L77" s="11" t="s">
        <v>16</v>
      </c>
      <c r="M77" s="12">
        <v>1</v>
      </c>
      <c r="N77" s="113">
        <v>24000000</v>
      </c>
      <c r="O77" s="113">
        <f>M77*N77</f>
        <v>24000000</v>
      </c>
    </row>
    <row r="78" spans="2:81" s="6" customFormat="1" x14ac:dyDescent="0.2">
      <c r="B78" s="39"/>
      <c r="C78" s="83"/>
      <c r="D78" s="32"/>
      <c r="E78" s="32"/>
      <c r="F78" s="32"/>
      <c r="G78" s="32"/>
      <c r="H78" s="258"/>
      <c r="I78" s="100"/>
      <c r="J78" s="12"/>
      <c r="K78" s="44"/>
      <c r="L78" s="11"/>
      <c r="M78" s="12"/>
      <c r="N78" s="134" t="s">
        <v>18</v>
      </c>
      <c r="O78" s="118">
        <f>SUM(O77)</f>
        <v>24000000</v>
      </c>
    </row>
    <row r="79" spans="2:81" s="6" customFormat="1" x14ac:dyDescent="0.2">
      <c r="B79" s="153"/>
      <c r="C79" s="243"/>
      <c r="D79" s="170"/>
      <c r="E79" s="154"/>
      <c r="F79" s="154"/>
      <c r="G79" s="154"/>
      <c r="H79" s="254" t="s">
        <v>417</v>
      </c>
      <c r="I79" s="147"/>
      <c r="J79" s="148"/>
      <c r="K79" s="145"/>
      <c r="L79" s="150"/>
      <c r="M79" s="148"/>
      <c r="N79" s="151"/>
      <c r="O79" s="151"/>
    </row>
    <row r="80" spans="2:81" s="6" customFormat="1" ht="12.75" x14ac:dyDescent="0.2">
      <c r="B80" s="39">
        <v>788</v>
      </c>
      <c r="C80" s="83" t="s">
        <v>14</v>
      </c>
      <c r="D80" s="35" t="s">
        <v>482</v>
      </c>
      <c r="E80" s="32"/>
      <c r="F80" s="32"/>
      <c r="G80" s="23" t="s">
        <v>263</v>
      </c>
      <c r="H80" s="261" t="s">
        <v>586</v>
      </c>
      <c r="I80" s="24" t="s">
        <v>398</v>
      </c>
      <c r="J80" s="12">
        <v>0</v>
      </c>
      <c r="K80" s="9" t="s">
        <v>15</v>
      </c>
      <c r="L80" s="11" t="s">
        <v>16</v>
      </c>
      <c r="M80" s="12">
        <v>1</v>
      </c>
      <c r="N80" s="113">
        <v>2100000</v>
      </c>
      <c r="O80" s="113">
        <f>M80*N80</f>
        <v>2100000</v>
      </c>
    </row>
    <row r="81" spans="2:81" s="6" customFormat="1" ht="12.75" x14ac:dyDescent="0.2">
      <c r="B81" s="39">
        <v>788</v>
      </c>
      <c r="C81" s="83" t="s">
        <v>14</v>
      </c>
      <c r="D81" s="35" t="s">
        <v>482</v>
      </c>
      <c r="E81" s="32"/>
      <c r="F81" s="32"/>
      <c r="G81" s="23" t="s">
        <v>263</v>
      </c>
      <c r="H81" s="261" t="s">
        <v>590</v>
      </c>
      <c r="I81" s="24" t="s">
        <v>398</v>
      </c>
      <c r="J81" s="12">
        <v>0</v>
      </c>
      <c r="K81" s="9" t="s">
        <v>15</v>
      </c>
      <c r="L81" s="11" t="s">
        <v>16</v>
      </c>
      <c r="M81" s="12">
        <v>1</v>
      </c>
      <c r="N81" s="113">
        <v>700000</v>
      </c>
      <c r="O81" s="113">
        <f>M81*N81</f>
        <v>700000</v>
      </c>
    </row>
    <row r="82" spans="2:81" s="6" customFormat="1" ht="12.75" x14ac:dyDescent="0.2">
      <c r="B82" s="39">
        <v>793</v>
      </c>
      <c r="C82" s="83" t="s">
        <v>14</v>
      </c>
      <c r="D82" s="35" t="s">
        <v>482</v>
      </c>
      <c r="E82" s="32"/>
      <c r="F82" s="32"/>
      <c r="G82" s="23" t="s">
        <v>263</v>
      </c>
      <c r="H82" s="261" t="s">
        <v>584</v>
      </c>
      <c r="I82" s="24" t="s">
        <v>398</v>
      </c>
      <c r="J82" s="12">
        <v>0</v>
      </c>
      <c r="K82" s="9" t="s">
        <v>15</v>
      </c>
      <c r="L82" s="11" t="s">
        <v>16</v>
      </c>
      <c r="M82" s="12">
        <v>1</v>
      </c>
      <c r="N82" s="288">
        <v>1400000</v>
      </c>
      <c r="O82" s="113">
        <f t="shared" ref="O82:O83" si="3">M82*N82</f>
        <v>1400000</v>
      </c>
    </row>
    <row r="83" spans="2:81" s="6" customFormat="1" ht="12.75" x14ac:dyDescent="0.2">
      <c r="B83" s="39">
        <v>793</v>
      </c>
      <c r="C83" s="83" t="s">
        <v>14</v>
      </c>
      <c r="D83" s="35" t="s">
        <v>482</v>
      </c>
      <c r="E83" s="32"/>
      <c r="F83" s="32"/>
      <c r="G83" s="23" t="s">
        <v>263</v>
      </c>
      <c r="H83" s="261" t="s">
        <v>583</v>
      </c>
      <c r="I83" s="24" t="s">
        <v>398</v>
      </c>
      <c r="J83" s="12">
        <v>0</v>
      </c>
      <c r="K83" s="9" t="s">
        <v>15</v>
      </c>
      <c r="L83" s="11" t="s">
        <v>16</v>
      </c>
      <c r="M83" s="12">
        <v>1</v>
      </c>
      <c r="N83" s="288">
        <v>700000</v>
      </c>
      <c r="O83" s="113">
        <f t="shared" si="3"/>
        <v>700000</v>
      </c>
    </row>
    <row r="84" spans="2:81" s="6" customFormat="1" ht="24" x14ac:dyDescent="0.2">
      <c r="B84" s="39">
        <v>793</v>
      </c>
      <c r="C84" s="83" t="s">
        <v>14</v>
      </c>
      <c r="D84" s="35" t="s">
        <v>482</v>
      </c>
      <c r="E84" s="32"/>
      <c r="F84" s="32"/>
      <c r="G84" s="23" t="s">
        <v>263</v>
      </c>
      <c r="H84" s="289" t="s">
        <v>585</v>
      </c>
      <c r="I84" s="24" t="s">
        <v>398</v>
      </c>
      <c r="J84" s="12">
        <v>0</v>
      </c>
      <c r="K84" s="9" t="s">
        <v>15</v>
      </c>
      <c r="L84" s="11" t="s">
        <v>16</v>
      </c>
      <c r="M84" s="12">
        <v>1</v>
      </c>
      <c r="N84" s="288">
        <v>700000</v>
      </c>
      <c r="O84" s="113">
        <f t="shared" ref="O84" si="4">M84*N84</f>
        <v>700000</v>
      </c>
    </row>
    <row r="85" spans="2:81" s="6" customFormat="1" x14ac:dyDescent="0.2">
      <c r="B85" s="39"/>
      <c r="C85" s="83"/>
      <c r="D85" s="32"/>
      <c r="E85" s="32"/>
      <c r="F85" s="32"/>
      <c r="G85" s="32"/>
      <c r="H85" s="258"/>
      <c r="I85" s="100"/>
      <c r="J85" s="12"/>
      <c r="K85" s="44"/>
      <c r="L85" s="11"/>
      <c r="M85" s="12"/>
      <c r="N85" s="134" t="s">
        <v>18</v>
      </c>
      <c r="O85" s="118">
        <f>SUM(O80:O84)</f>
        <v>5600000</v>
      </c>
    </row>
    <row r="86" spans="2:81" s="6" customFormat="1" x14ac:dyDescent="0.2">
      <c r="B86" s="153"/>
      <c r="C86" s="243"/>
      <c r="D86" s="170"/>
      <c r="E86" s="154"/>
      <c r="F86" s="154"/>
      <c r="G86" s="154"/>
      <c r="H86" s="254" t="s">
        <v>418</v>
      </c>
      <c r="I86" s="147"/>
      <c r="J86" s="148"/>
      <c r="K86" s="145"/>
      <c r="L86" s="150"/>
      <c r="M86" s="148"/>
      <c r="N86" s="151"/>
      <c r="O86" s="151"/>
    </row>
    <row r="87" spans="2:81" s="6" customFormat="1" ht="12.75" x14ac:dyDescent="0.2">
      <c r="B87" s="39">
        <v>788</v>
      </c>
      <c r="C87" s="83" t="s">
        <v>14</v>
      </c>
      <c r="D87" s="35" t="s">
        <v>483</v>
      </c>
      <c r="E87" s="32"/>
      <c r="F87" s="32"/>
      <c r="G87" s="23" t="s">
        <v>263</v>
      </c>
      <c r="H87" s="261" t="s">
        <v>56</v>
      </c>
      <c r="I87" s="24" t="s">
        <v>398</v>
      </c>
      <c r="J87" s="12">
        <v>0</v>
      </c>
      <c r="K87" s="9" t="s">
        <v>15</v>
      </c>
      <c r="L87" s="11" t="s">
        <v>16</v>
      </c>
      <c r="M87" s="12">
        <v>1</v>
      </c>
      <c r="N87" s="113">
        <v>6400000</v>
      </c>
      <c r="O87" s="113">
        <f>M87*N87</f>
        <v>6400000</v>
      </c>
    </row>
    <row r="88" spans="2:81" s="6" customFormat="1" x14ac:dyDescent="0.2">
      <c r="B88" s="39"/>
      <c r="C88" s="83"/>
      <c r="D88" s="32"/>
      <c r="E88" s="32"/>
      <c r="F88" s="32"/>
      <c r="G88" s="32"/>
      <c r="H88" s="258"/>
      <c r="I88" s="100"/>
      <c r="J88" s="12"/>
      <c r="K88" s="44"/>
      <c r="L88" s="11"/>
      <c r="M88" s="12"/>
      <c r="N88" s="134" t="s">
        <v>18</v>
      </c>
      <c r="O88" s="118">
        <f>SUM(O87)</f>
        <v>6400000</v>
      </c>
    </row>
    <row r="89" spans="2:81" s="7" customFormat="1" x14ac:dyDescent="0.2">
      <c r="B89" s="153"/>
      <c r="C89" s="243"/>
      <c r="D89" s="154"/>
      <c r="E89" s="154"/>
      <c r="F89" s="154"/>
      <c r="G89" s="154"/>
      <c r="H89" s="254" t="s">
        <v>419</v>
      </c>
      <c r="I89" s="155"/>
      <c r="J89" s="148"/>
      <c r="K89" s="149"/>
      <c r="L89" s="150"/>
      <c r="M89" s="148"/>
      <c r="N89" s="151"/>
      <c r="O89" s="15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  <c r="BO89" s="6"/>
      <c r="BP89" s="6"/>
      <c r="BQ89" s="6"/>
      <c r="BR89" s="6"/>
      <c r="BS89" s="6"/>
      <c r="BT89" s="6"/>
      <c r="BU89" s="6"/>
      <c r="BV89" s="6"/>
      <c r="BW89" s="6"/>
      <c r="BX89" s="6"/>
      <c r="BY89" s="6"/>
      <c r="BZ89" s="6"/>
      <c r="CA89" s="6"/>
      <c r="CB89" s="6"/>
      <c r="CC89" s="6"/>
    </row>
    <row r="90" spans="2:81" s="7" customFormat="1" ht="12.75" x14ac:dyDescent="0.2">
      <c r="B90" s="39">
        <v>788</v>
      </c>
      <c r="C90" s="83" t="s">
        <v>14</v>
      </c>
      <c r="D90" s="35" t="s">
        <v>395</v>
      </c>
      <c r="E90" s="218">
        <v>84131501</v>
      </c>
      <c r="F90" s="43" t="s">
        <v>486</v>
      </c>
      <c r="G90" s="23" t="s">
        <v>263</v>
      </c>
      <c r="H90" s="258" t="s">
        <v>57</v>
      </c>
      <c r="I90" s="24" t="s">
        <v>257</v>
      </c>
      <c r="J90" s="12">
        <v>0</v>
      </c>
      <c r="K90" s="9" t="s">
        <v>15</v>
      </c>
      <c r="L90" s="11" t="s">
        <v>16</v>
      </c>
      <c r="M90" s="18">
        <v>1</v>
      </c>
      <c r="N90" s="113">
        <v>1500000</v>
      </c>
      <c r="O90" s="113">
        <f>M90*N90</f>
        <v>1500000</v>
      </c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  <c r="BO90" s="6"/>
      <c r="BP90" s="6"/>
      <c r="BQ90" s="6"/>
      <c r="BR90" s="6"/>
      <c r="BS90" s="6"/>
      <c r="BT90" s="6"/>
      <c r="BU90" s="6"/>
      <c r="BV90" s="6"/>
      <c r="BW90" s="6"/>
      <c r="BX90" s="6"/>
      <c r="BY90" s="6"/>
      <c r="BZ90" s="6"/>
      <c r="CA90" s="6"/>
      <c r="CB90" s="6"/>
      <c r="CC90" s="6"/>
    </row>
    <row r="91" spans="2:81" s="7" customFormat="1" ht="12.75" x14ac:dyDescent="0.2">
      <c r="B91" s="39">
        <v>788</v>
      </c>
      <c r="C91" s="83" t="s">
        <v>14</v>
      </c>
      <c r="D91" s="35" t="s">
        <v>395</v>
      </c>
      <c r="E91" s="219">
        <v>84131605</v>
      </c>
      <c r="F91" s="43" t="s">
        <v>484</v>
      </c>
      <c r="G91" s="23" t="s">
        <v>263</v>
      </c>
      <c r="H91" s="258" t="s">
        <v>58</v>
      </c>
      <c r="I91" s="24" t="s">
        <v>257</v>
      </c>
      <c r="J91" s="12">
        <v>0</v>
      </c>
      <c r="K91" s="9" t="s">
        <v>15</v>
      </c>
      <c r="L91" s="11" t="s">
        <v>16</v>
      </c>
      <c r="M91" s="18">
        <v>1</v>
      </c>
      <c r="N91" s="113">
        <v>25000000</v>
      </c>
      <c r="O91" s="113">
        <f>M91*N91</f>
        <v>25000000</v>
      </c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  <c r="BO91" s="6"/>
      <c r="BP91" s="6"/>
      <c r="BQ91" s="6"/>
      <c r="BR91" s="6"/>
      <c r="BS91" s="6"/>
      <c r="BT91" s="6"/>
      <c r="BU91" s="6"/>
      <c r="BV91" s="6"/>
      <c r="BW91" s="6"/>
      <c r="BX91" s="6"/>
      <c r="BY91" s="6"/>
      <c r="BZ91" s="6"/>
      <c r="CA91" s="6"/>
      <c r="CB91" s="6"/>
      <c r="CC91" s="6"/>
    </row>
    <row r="92" spans="2:81" s="7" customFormat="1" ht="12.75" x14ac:dyDescent="0.2">
      <c r="B92" s="39">
        <v>788</v>
      </c>
      <c r="C92" s="83" t="s">
        <v>14</v>
      </c>
      <c r="D92" s="35" t="s">
        <v>395</v>
      </c>
      <c r="E92" s="218">
        <v>84131607</v>
      </c>
      <c r="F92" s="43" t="s">
        <v>487</v>
      </c>
      <c r="G92" s="23" t="s">
        <v>263</v>
      </c>
      <c r="H92" s="258" t="s">
        <v>59</v>
      </c>
      <c r="I92" s="24" t="s">
        <v>257</v>
      </c>
      <c r="J92" s="12">
        <v>0</v>
      </c>
      <c r="K92" s="9" t="s">
        <v>15</v>
      </c>
      <c r="L92" s="11" t="s">
        <v>16</v>
      </c>
      <c r="M92" s="18">
        <v>1</v>
      </c>
      <c r="N92" s="113">
        <v>30000000</v>
      </c>
      <c r="O92" s="113">
        <f>M92*N92</f>
        <v>30000000</v>
      </c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  <c r="BO92" s="6"/>
      <c r="BP92" s="6"/>
      <c r="BQ92" s="6"/>
      <c r="BR92" s="6"/>
      <c r="BS92" s="6"/>
      <c r="BT92" s="6"/>
      <c r="BU92" s="6"/>
      <c r="BV92" s="6"/>
      <c r="BW92" s="6"/>
      <c r="BX92" s="6"/>
      <c r="BY92" s="6"/>
      <c r="BZ92" s="6"/>
      <c r="CA92" s="6"/>
      <c r="CB92" s="6"/>
      <c r="CC92" s="6"/>
    </row>
    <row r="93" spans="2:81" s="7" customFormat="1" ht="12.75" x14ac:dyDescent="0.2">
      <c r="B93" s="39">
        <v>788</v>
      </c>
      <c r="C93" s="83" t="s">
        <v>14</v>
      </c>
      <c r="D93" s="35" t="s">
        <v>395</v>
      </c>
      <c r="E93" s="218">
        <v>84131501</v>
      </c>
      <c r="F93" s="43" t="s">
        <v>485</v>
      </c>
      <c r="G93" s="23" t="s">
        <v>263</v>
      </c>
      <c r="H93" s="258" t="s">
        <v>60</v>
      </c>
      <c r="I93" s="24" t="s">
        <v>257</v>
      </c>
      <c r="J93" s="12">
        <v>0</v>
      </c>
      <c r="K93" s="9" t="s">
        <v>15</v>
      </c>
      <c r="L93" s="11" t="s">
        <v>16</v>
      </c>
      <c r="M93" s="18">
        <v>1</v>
      </c>
      <c r="N93" s="113">
        <v>3000000</v>
      </c>
      <c r="O93" s="113">
        <f>M93*N93</f>
        <v>3000000</v>
      </c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  <c r="BO93" s="6"/>
      <c r="BP93" s="6"/>
      <c r="BQ93" s="6"/>
      <c r="BR93" s="6"/>
      <c r="BS93" s="6"/>
      <c r="BT93" s="6"/>
      <c r="BU93" s="6"/>
      <c r="BV93" s="6"/>
      <c r="BW93" s="6"/>
      <c r="BX93" s="6"/>
      <c r="BY93" s="6"/>
      <c r="BZ93" s="6"/>
      <c r="CA93" s="6"/>
      <c r="CB93" s="6"/>
      <c r="CC93" s="6"/>
    </row>
    <row r="94" spans="2:81" s="7" customFormat="1" ht="12.75" x14ac:dyDescent="0.2">
      <c r="B94" s="39">
        <v>788</v>
      </c>
      <c r="C94" s="83" t="s">
        <v>14</v>
      </c>
      <c r="D94" s="35" t="s">
        <v>395</v>
      </c>
      <c r="E94" s="43"/>
      <c r="F94" s="43"/>
      <c r="G94" s="23" t="s">
        <v>263</v>
      </c>
      <c r="H94" s="258" t="s">
        <v>394</v>
      </c>
      <c r="I94" s="24" t="s">
        <v>257</v>
      </c>
      <c r="J94" s="12">
        <v>0</v>
      </c>
      <c r="K94" s="9" t="s">
        <v>15</v>
      </c>
      <c r="L94" s="11" t="s">
        <v>16</v>
      </c>
      <c r="M94" s="18">
        <v>1</v>
      </c>
      <c r="N94" s="113">
        <v>1000000</v>
      </c>
      <c r="O94" s="113">
        <f>M94*N94</f>
        <v>1000000</v>
      </c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  <c r="BO94" s="6"/>
      <c r="BP94" s="6"/>
      <c r="BQ94" s="6"/>
      <c r="BR94" s="6"/>
      <c r="BS94" s="6"/>
      <c r="BT94" s="6"/>
      <c r="BU94" s="6"/>
      <c r="BV94" s="6"/>
      <c r="BW94" s="6"/>
      <c r="BX94" s="6"/>
      <c r="BY94" s="6"/>
      <c r="BZ94" s="6"/>
      <c r="CA94" s="6"/>
      <c r="CB94" s="6"/>
      <c r="CC94" s="6"/>
    </row>
    <row r="95" spans="2:81" s="7" customFormat="1" x14ac:dyDescent="0.2">
      <c r="B95" s="34"/>
      <c r="C95" s="242"/>
      <c r="D95" s="43"/>
      <c r="E95" s="43"/>
      <c r="F95" s="43"/>
      <c r="G95" s="43"/>
      <c r="H95" s="252"/>
      <c r="I95" s="99"/>
      <c r="J95" s="18"/>
      <c r="K95" s="38"/>
      <c r="L95" s="17"/>
      <c r="M95" s="18"/>
      <c r="N95" s="134" t="s">
        <v>18</v>
      </c>
      <c r="O95" s="112">
        <f>SUM(O90:O94)</f>
        <v>60500000</v>
      </c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  <c r="BO95" s="6"/>
      <c r="BP95" s="6"/>
      <c r="BQ95" s="6"/>
      <c r="BR95" s="6"/>
      <c r="BS95" s="6"/>
      <c r="BT95" s="6"/>
      <c r="BU95" s="6"/>
      <c r="BV95" s="6"/>
      <c r="BW95" s="6"/>
      <c r="BX95" s="6"/>
      <c r="BY95" s="6"/>
      <c r="BZ95" s="6"/>
      <c r="CA95" s="6"/>
      <c r="CB95" s="6"/>
      <c r="CC95" s="6"/>
    </row>
    <row r="96" spans="2:81" s="7" customFormat="1" x14ac:dyDescent="0.2">
      <c r="B96" s="153"/>
      <c r="C96" s="243"/>
      <c r="D96" s="154"/>
      <c r="E96" s="154"/>
      <c r="F96" s="154"/>
      <c r="G96" s="154"/>
      <c r="H96" s="254" t="s">
        <v>420</v>
      </c>
      <c r="I96" s="155"/>
      <c r="J96" s="148"/>
      <c r="K96" s="149"/>
      <c r="L96" s="150"/>
      <c r="M96" s="148"/>
      <c r="N96" s="151"/>
      <c r="O96" s="15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  <c r="BO96" s="6"/>
      <c r="BP96" s="6"/>
      <c r="BQ96" s="6"/>
      <c r="BR96" s="6"/>
      <c r="BS96" s="6"/>
      <c r="BT96" s="6"/>
      <c r="BU96" s="6"/>
      <c r="BV96" s="6"/>
      <c r="BW96" s="6"/>
      <c r="BX96" s="6"/>
      <c r="BY96" s="6"/>
      <c r="BZ96" s="6"/>
      <c r="CA96" s="6"/>
      <c r="CB96" s="6"/>
      <c r="CC96" s="6"/>
    </row>
    <row r="97" spans="2:81" s="7" customFormat="1" x14ac:dyDescent="0.2">
      <c r="B97" s="34">
        <v>788</v>
      </c>
      <c r="C97" s="242" t="s">
        <v>14</v>
      </c>
      <c r="D97" s="35" t="s">
        <v>488</v>
      </c>
      <c r="E97" s="43">
        <v>86101601</v>
      </c>
      <c r="F97" s="43">
        <v>92200528</v>
      </c>
      <c r="G97" s="32" t="s">
        <v>390</v>
      </c>
      <c r="H97" s="258" t="s">
        <v>588</v>
      </c>
      <c r="I97" s="24" t="s">
        <v>257</v>
      </c>
      <c r="J97" s="12">
        <v>0</v>
      </c>
      <c r="K97" s="9" t="s">
        <v>15</v>
      </c>
      <c r="L97" s="11" t="s">
        <v>16</v>
      </c>
      <c r="M97" s="18">
        <v>1</v>
      </c>
      <c r="N97" s="113">
        <v>57440</v>
      </c>
      <c r="O97" s="113">
        <f>M97*N97</f>
        <v>57440</v>
      </c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  <c r="BO97" s="6"/>
      <c r="BP97" s="6"/>
      <c r="BQ97" s="6"/>
      <c r="BR97" s="6"/>
      <c r="BS97" s="6"/>
      <c r="BT97" s="6"/>
      <c r="BU97" s="6"/>
      <c r="BV97" s="6"/>
      <c r="BW97" s="6"/>
      <c r="BX97" s="6"/>
      <c r="BY97" s="6"/>
      <c r="BZ97" s="6"/>
      <c r="CA97" s="6"/>
      <c r="CB97" s="6"/>
      <c r="CC97" s="6"/>
    </row>
    <row r="98" spans="2:81" s="7" customFormat="1" x14ac:dyDescent="0.2">
      <c r="B98" s="34">
        <v>788</v>
      </c>
      <c r="C98" s="242" t="s">
        <v>14</v>
      </c>
      <c r="D98" s="35" t="s">
        <v>488</v>
      </c>
      <c r="E98" s="43">
        <v>86101808</v>
      </c>
      <c r="F98" s="43">
        <v>92138186</v>
      </c>
      <c r="G98" s="32" t="s">
        <v>390</v>
      </c>
      <c r="H98" s="258" t="s">
        <v>589</v>
      </c>
      <c r="I98" s="24" t="s">
        <v>257</v>
      </c>
      <c r="J98" s="12">
        <v>0</v>
      </c>
      <c r="K98" s="9" t="s">
        <v>15</v>
      </c>
      <c r="L98" s="11" t="s">
        <v>16</v>
      </c>
      <c r="M98" s="18">
        <v>1</v>
      </c>
      <c r="N98" s="113">
        <v>688500</v>
      </c>
      <c r="O98" s="113">
        <f t="shared" ref="O98:O100" si="5">M98*N98</f>
        <v>688500</v>
      </c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  <c r="BO98" s="6"/>
      <c r="BP98" s="6"/>
      <c r="BQ98" s="6"/>
      <c r="BR98" s="6"/>
      <c r="BS98" s="6"/>
      <c r="BT98" s="6"/>
      <c r="BU98" s="6"/>
      <c r="BV98" s="6"/>
      <c r="BW98" s="6"/>
      <c r="BX98" s="6"/>
      <c r="BY98" s="6"/>
      <c r="BZ98" s="6"/>
      <c r="CA98" s="6"/>
      <c r="CB98" s="6"/>
      <c r="CC98" s="6"/>
    </row>
    <row r="99" spans="2:81" s="7" customFormat="1" x14ac:dyDescent="0.2">
      <c r="B99" s="34">
        <v>788</v>
      </c>
      <c r="C99" s="242" t="s">
        <v>14</v>
      </c>
      <c r="D99" s="35" t="s">
        <v>488</v>
      </c>
      <c r="E99" s="43">
        <v>86101808</v>
      </c>
      <c r="F99" s="43">
        <v>92138186</v>
      </c>
      <c r="G99" s="32" t="s">
        <v>390</v>
      </c>
      <c r="H99" s="258" t="s">
        <v>591</v>
      </c>
      <c r="I99" s="24" t="s">
        <v>257</v>
      </c>
      <c r="J99" s="12">
        <v>0</v>
      </c>
      <c r="K99" s="9" t="s">
        <v>15</v>
      </c>
      <c r="L99" s="11" t="s">
        <v>16</v>
      </c>
      <c r="M99" s="18">
        <v>2</v>
      </c>
      <c r="N99" s="288">
        <v>97920</v>
      </c>
      <c r="O99" s="113">
        <f>+Tabla1[[#This Row],[Monto Unitario]]*Tabla1[[#This Row],[Cantidad]]</f>
        <v>195840</v>
      </c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  <c r="BO99" s="6"/>
      <c r="BP99" s="6"/>
      <c r="BQ99" s="6"/>
      <c r="BR99" s="6"/>
      <c r="BS99" s="6"/>
      <c r="BT99" s="6"/>
      <c r="BU99" s="6"/>
      <c r="BV99" s="6"/>
      <c r="BW99" s="6"/>
      <c r="BX99" s="6"/>
      <c r="BY99" s="6"/>
      <c r="BZ99" s="6"/>
      <c r="CA99" s="6"/>
      <c r="CB99" s="6"/>
      <c r="CC99" s="6"/>
    </row>
    <row r="100" spans="2:81" s="7" customFormat="1" x14ac:dyDescent="0.2">
      <c r="B100" s="34">
        <v>788</v>
      </c>
      <c r="C100" s="242" t="s">
        <v>14</v>
      </c>
      <c r="D100" s="35" t="s">
        <v>488</v>
      </c>
      <c r="E100" s="43"/>
      <c r="F100" s="43"/>
      <c r="G100" s="32" t="s">
        <v>390</v>
      </c>
      <c r="H100" s="258" t="s">
        <v>61</v>
      </c>
      <c r="I100" s="24" t="s">
        <v>257</v>
      </c>
      <c r="J100" s="12">
        <v>0</v>
      </c>
      <c r="K100" s="9" t="s">
        <v>15</v>
      </c>
      <c r="L100" s="11" t="s">
        <v>16</v>
      </c>
      <c r="M100" s="18">
        <v>1</v>
      </c>
      <c r="N100" s="113">
        <v>19058220</v>
      </c>
      <c r="O100" s="113">
        <f t="shared" si="5"/>
        <v>19058220</v>
      </c>
      <c r="P100" s="6"/>
      <c r="Q100" s="58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  <c r="BO100" s="6"/>
      <c r="BP100" s="6"/>
      <c r="BQ100" s="6"/>
      <c r="BR100" s="6"/>
      <c r="BS100" s="6"/>
      <c r="BT100" s="6"/>
      <c r="BU100" s="6"/>
      <c r="BV100" s="6"/>
      <c r="BW100" s="6"/>
      <c r="BX100" s="6"/>
      <c r="BY100" s="6"/>
      <c r="BZ100" s="6"/>
      <c r="CA100" s="6"/>
      <c r="CB100" s="6"/>
      <c r="CC100" s="6"/>
    </row>
    <row r="101" spans="2:81" s="7" customFormat="1" x14ac:dyDescent="0.2">
      <c r="B101" s="39"/>
      <c r="C101" s="83"/>
      <c r="D101" s="32"/>
      <c r="E101" s="32"/>
      <c r="F101" s="32"/>
      <c r="G101" s="32"/>
      <c r="H101" s="263"/>
      <c r="I101" s="100"/>
      <c r="J101" s="12"/>
      <c r="K101" s="44"/>
      <c r="L101" s="11"/>
      <c r="M101" s="12"/>
      <c r="N101" s="134" t="s">
        <v>18</v>
      </c>
      <c r="O101" s="118">
        <f>SUM(O97:O100)</f>
        <v>20000000</v>
      </c>
      <c r="P101" s="6"/>
      <c r="Q101" s="58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  <c r="BO101" s="6"/>
      <c r="BP101" s="6"/>
      <c r="BQ101" s="6"/>
      <c r="BR101" s="6"/>
      <c r="BS101" s="6"/>
      <c r="BT101" s="6"/>
      <c r="BU101" s="6"/>
      <c r="BV101" s="6"/>
      <c r="BW101" s="6"/>
      <c r="BX101" s="6"/>
      <c r="BY101" s="6"/>
      <c r="BZ101" s="6"/>
      <c r="CA101" s="6"/>
      <c r="CB101" s="6"/>
      <c r="CC101" s="6"/>
    </row>
    <row r="102" spans="2:81" s="6" customFormat="1" ht="21" x14ac:dyDescent="0.2">
      <c r="B102" s="144"/>
      <c r="C102" s="243"/>
      <c r="D102" s="146"/>
      <c r="E102" s="146"/>
      <c r="F102" s="146"/>
      <c r="G102" s="146"/>
      <c r="H102" s="254" t="s">
        <v>421</v>
      </c>
      <c r="I102" s="147"/>
      <c r="J102" s="148"/>
      <c r="K102" s="149"/>
      <c r="L102" s="150"/>
      <c r="M102" s="148"/>
      <c r="N102" s="151"/>
      <c r="O102" s="152"/>
    </row>
    <row r="103" spans="2:81" s="6" customFormat="1" ht="14.25" customHeight="1" x14ac:dyDescent="0.2">
      <c r="B103" s="39">
        <v>788</v>
      </c>
      <c r="C103" s="83" t="s">
        <v>14</v>
      </c>
      <c r="D103" s="40" t="s">
        <v>62</v>
      </c>
      <c r="E103" s="32"/>
      <c r="F103" s="32"/>
      <c r="G103" s="32" t="s">
        <v>43</v>
      </c>
      <c r="H103" s="258" t="s">
        <v>63</v>
      </c>
      <c r="I103" s="24" t="s">
        <v>257</v>
      </c>
      <c r="J103" s="12">
        <v>0</v>
      </c>
      <c r="K103" s="9" t="s">
        <v>15</v>
      </c>
      <c r="L103" s="11" t="s">
        <v>16</v>
      </c>
      <c r="M103" s="41">
        <v>1</v>
      </c>
      <c r="N103" s="113">
        <v>10000000</v>
      </c>
      <c r="O103" s="70">
        <f t="shared" ref="O103:O107" si="6">M103*N103</f>
        <v>10000000</v>
      </c>
    </row>
    <row r="104" spans="2:81" s="6" customFormat="1" ht="24.75" customHeight="1" x14ac:dyDescent="0.2">
      <c r="B104" s="39">
        <v>788</v>
      </c>
      <c r="C104" s="83" t="s">
        <v>14</v>
      </c>
      <c r="D104" s="40" t="s">
        <v>64</v>
      </c>
      <c r="E104" s="32"/>
      <c r="F104" s="32"/>
      <c r="G104" s="32" t="s">
        <v>43</v>
      </c>
      <c r="H104" s="258" t="s">
        <v>65</v>
      </c>
      <c r="I104" s="24" t="s">
        <v>257</v>
      </c>
      <c r="J104" s="12">
        <v>0</v>
      </c>
      <c r="K104" s="9" t="s">
        <v>15</v>
      </c>
      <c r="L104" s="11" t="s">
        <v>16</v>
      </c>
      <c r="M104" s="41">
        <v>1</v>
      </c>
      <c r="N104" s="113">
        <v>2500000</v>
      </c>
      <c r="O104" s="70">
        <f t="shared" si="6"/>
        <v>2500000</v>
      </c>
    </row>
    <row r="105" spans="2:81" s="6" customFormat="1" ht="24.75" customHeight="1" x14ac:dyDescent="0.2">
      <c r="B105" s="129">
        <v>788</v>
      </c>
      <c r="C105" s="83" t="s">
        <v>14</v>
      </c>
      <c r="D105" s="42" t="s">
        <v>296</v>
      </c>
      <c r="E105" s="32"/>
      <c r="F105" s="32"/>
      <c r="G105" s="32" t="s">
        <v>43</v>
      </c>
      <c r="H105" s="258" t="s">
        <v>295</v>
      </c>
      <c r="I105" s="24" t="s">
        <v>257</v>
      </c>
      <c r="J105" s="12">
        <v>0</v>
      </c>
      <c r="K105" s="9" t="s">
        <v>15</v>
      </c>
      <c r="L105" s="11" t="s">
        <v>16</v>
      </c>
      <c r="M105" s="41">
        <v>1</v>
      </c>
      <c r="N105" s="137">
        <v>700000</v>
      </c>
      <c r="O105" s="70">
        <f t="shared" si="6"/>
        <v>700000</v>
      </c>
    </row>
    <row r="106" spans="2:81" s="6" customFormat="1" x14ac:dyDescent="0.2">
      <c r="B106" s="39">
        <v>788</v>
      </c>
      <c r="C106" s="83" t="s">
        <v>14</v>
      </c>
      <c r="D106" s="40" t="s">
        <v>66</v>
      </c>
      <c r="E106" s="32"/>
      <c r="F106" s="32"/>
      <c r="G106" s="32" t="s">
        <v>43</v>
      </c>
      <c r="H106" s="258" t="s">
        <v>67</v>
      </c>
      <c r="I106" s="24" t="s">
        <v>257</v>
      </c>
      <c r="J106" s="12">
        <v>0</v>
      </c>
      <c r="K106" s="9" t="s">
        <v>15</v>
      </c>
      <c r="L106" s="11" t="s">
        <v>16</v>
      </c>
      <c r="M106" s="41">
        <v>1</v>
      </c>
      <c r="N106" s="113">
        <v>4488100</v>
      </c>
      <c r="O106" s="70">
        <f t="shared" si="6"/>
        <v>4488100</v>
      </c>
    </row>
    <row r="107" spans="2:81" s="6" customFormat="1" x14ac:dyDescent="0.2">
      <c r="B107" s="39">
        <v>788</v>
      </c>
      <c r="C107" s="83" t="s">
        <v>14</v>
      </c>
      <c r="D107" s="40" t="s">
        <v>68</v>
      </c>
      <c r="E107" s="32"/>
      <c r="F107" s="32"/>
      <c r="G107" s="32" t="s">
        <v>262</v>
      </c>
      <c r="H107" s="258" t="s">
        <v>69</v>
      </c>
      <c r="I107" s="24" t="s">
        <v>257</v>
      </c>
      <c r="J107" s="12">
        <v>0</v>
      </c>
      <c r="K107" s="9" t="s">
        <v>15</v>
      </c>
      <c r="L107" s="11" t="s">
        <v>16</v>
      </c>
      <c r="M107" s="41">
        <v>1</v>
      </c>
      <c r="N107" s="113">
        <v>2736800</v>
      </c>
      <c r="O107" s="70">
        <f t="shared" si="6"/>
        <v>2736800</v>
      </c>
    </row>
    <row r="108" spans="2:81" s="7" customFormat="1" x14ac:dyDescent="0.2">
      <c r="B108" s="39"/>
      <c r="C108" s="83"/>
      <c r="D108" s="35"/>
      <c r="E108" s="32"/>
      <c r="F108" s="32"/>
      <c r="G108" s="32"/>
      <c r="H108" s="231"/>
      <c r="I108" s="100"/>
      <c r="J108" s="12"/>
      <c r="K108" s="44"/>
      <c r="L108" s="11"/>
      <c r="M108" s="12"/>
      <c r="N108" s="134" t="s">
        <v>18</v>
      </c>
      <c r="O108" s="118">
        <f>SUM(O103:O107)</f>
        <v>20424900</v>
      </c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  <c r="BO108" s="6"/>
      <c r="BP108" s="6"/>
      <c r="BQ108" s="6"/>
      <c r="BR108" s="6"/>
      <c r="BS108" s="6"/>
      <c r="BT108" s="6"/>
      <c r="BU108" s="6"/>
      <c r="BV108" s="6"/>
      <c r="BW108" s="6"/>
      <c r="BX108" s="6"/>
      <c r="BY108" s="6"/>
      <c r="BZ108" s="6"/>
      <c r="CA108" s="6"/>
      <c r="CB108" s="6"/>
      <c r="CC108" s="6"/>
    </row>
    <row r="109" spans="2:81" s="7" customFormat="1" ht="21" x14ac:dyDescent="0.2">
      <c r="B109" s="153"/>
      <c r="C109" s="243"/>
      <c r="D109" s="154"/>
      <c r="E109" s="154"/>
      <c r="F109" s="154"/>
      <c r="G109" s="154"/>
      <c r="H109" s="254" t="s">
        <v>422</v>
      </c>
      <c r="I109" s="147"/>
      <c r="J109" s="148"/>
      <c r="K109" s="149"/>
      <c r="L109" s="150"/>
      <c r="M109" s="148"/>
      <c r="N109" s="151"/>
      <c r="O109" s="152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  <c r="BO109" s="6"/>
      <c r="BP109" s="6"/>
      <c r="BQ109" s="6"/>
      <c r="BR109" s="6"/>
      <c r="BS109" s="6"/>
      <c r="BT109" s="6"/>
      <c r="BU109" s="6"/>
      <c r="BV109" s="6"/>
      <c r="BW109" s="6"/>
      <c r="BX109" s="6"/>
      <c r="BY109" s="6"/>
      <c r="BZ109" s="6"/>
      <c r="CA109" s="6"/>
      <c r="CB109" s="6"/>
      <c r="CC109" s="6"/>
    </row>
    <row r="110" spans="2:81" s="6" customFormat="1" ht="22.5" x14ac:dyDescent="0.2">
      <c r="B110" s="39">
        <v>788</v>
      </c>
      <c r="C110" s="83" t="s">
        <v>14</v>
      </c>
      <c r="D110" s="32" t="s">
        <v>70</v>
      </c>
      <c r="E110" s="32"/>
      <c r="F110" s="32"/>
      <c r="G110" s="32" t="s">
        <v>43</v>
      </c>
      <c r="H110" s="231" t="s">
        <v>71</v>
      </c>
      <c r="I110" s="24" t="s">
        <v>257</v>
      </c>
      <c r="J110" s="12">
        <v>0</v>
      </c>
      <c r="K110" s="9" t="s">
        <v>15</v>
      </c>
      <c r="L110" s="11" t="s">
        <v>16</v>
      </c>
      <c r="M110" s="12">
        <v>1</v>
      </c>
      <c r="N110" s="113">
        <v>400000</v>
      </c>
      <c r="O110" s="70">
        <f>+N110*M110</f>
        <v>400000</v>
      </c>
    </row>
    <row r="111" spans="2:81" s="6" customFormat="1" ht="22.5" x14ac:dyDescent="0.2">
      <c r="B111" s="39">
        <v>788</v>
      </c>
      <c r="C111" s="83" t="s">
        <v>14</v>
      </c>
      <c r="D111" s="32" t="s">
        <v>72</v>
      </c>
      <c r="E111" s="32"/>
      <c r="F111" s="32"/>
      <c r="G111" s="32" t="s">
        <v>43</v>
      </c>
      <c r="H111" s="231" t="s">
        <v>73</v>
      </c>
      <c r="I111" s="24" t="s">
        <v>257</v>
      </c>
      <c r="J111" s="12">
        <v>0</v>
      </c>
      <c r="K111" s="9" t="s">
        <v>15</v>
      </c>
      <c r="L111" s="11" t="s">
        <v>16</v>
      </c>
      <c r="M111" s="12">
        <v>1</v>
      </c>
      <c r="N111" s="113">
        <v>2396190</v>
      </c>
      <c r="O111" s="70">
        <f>+N111*M111</f>
        <v>2396190</v>
      </c>
    </row>
    <row r="112" spans="2:81" s="6" customFormat="1" x14ac:dyDescent="0.2">
      <c r="B112" s="39">
        <v>788</v>
      </c>
      <c r="C112" s="83" t="s">
        <v>14</v>
      </c>
      <c r="D112" s="32" t="s">
        <v>74</v>
      </c>
      <c r="E112" s="32"/>
      <c r="F112" s="32"/>
      <c r="G112" s="32" t="s">
        <v>43</v>
      </c>
      <c r="H112" s="231" t="s">
        <v>75</v>
      </c>
      <c r="I112" s="24" t="s">
        <v>257</v>
      </c>
      <c r="J112" s="12">
        <v>0</v>
      </c>
      <c r="K112" s="9" t="s">
        <v>15</v>
      </c>
      <c r="L112" s="11" t="s">
        <v>16</v>
      </c>
      <c r="M112" s="12">
        <v>1</v>
      </c>
      <c r="N112" s="113">
        <v>600000</v>
      </c>
      <c r="O112" s="70">
        <f>+N112*M112</f>
        <v>600000</v>
      </c>
    </row>
    <row r="113" spans="2:81" s="7" customFormat="1" x14ac:dyDescent="0.2">
      <c r="B113" s="46"/>
      <c r="C113" s="244"/>
      <c r="D113" s="47"/>
      <c r="E113" s="47"/>
      <c r="F113" s="47"/>
      <c r="G113" s="47"/>
      <c r="H113" s="257"/>
      <c r="I113" s="99"/>
      <c r="J113" s="18"/>
      <c r="K113" s="38"/>
      <c r="L113" s="17"/>
      <c r="M113" s="18"/>
      <c r="N113" s="134" t="s">
        <v>18</v>
      </c>
      <c r="O113" s="112">
        <f>SUM(O110:O112)</f>
        <v>3396190</v>
      </c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  <c r="BO113" s="6"/>
      <c r="BP113" s="6"/>
      <c r="BQ113" s="6"/>
      <c r="BR113" s="6"/>
      <c r="BS113" s="6"/>
      <c r="BT113" s="6"/>
      <c r="BU113" s="6"/>
      <c r="BV113" s="6"/>
      <c r="BW113" s="6"/>
      <c r="BX113" s="6"/>
      <c r="BY113" s="6"/>
      <c r="BZ113" s="6"/>
      <c r="CA113" s="6"/>
      <c r="CB113" s="6"/>
      <c r="CC113" s="6"/>
    </row>
    <row r="114" spans="2:81" s="7" customFormat="1" ht="21" x14ac:dyDescent="0.2">
      <c r="B114" s="180"/>
      <c r="C114" s="243"/>
      <c r="D114" s="181"/>
      <c r="E114" s="181"/>
      <c r="F114" s="181"/>
      <c r="G114" s="181"/>
      <c r="H114" s="254" t="s">
        <v>423</v>
      </c>
      <c r="I114" s="182"/>
      <c r="J114" s="183"/>
      <c r="K114" s="184"/>
      <c r="L114" s="185"/>
      <c r="M114" s="183"/>
      <c r="N114" s="151"/>
      <c r="O114" s="15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  <c r="BO114" s="6"/>
      <c r="BP114" s="6"/>
      <c r="BQ114" s="6"/>
      <c r="BR114" s="6"/>
      <c r="BS114" s="6"/>
      <c r="BT114" s="6"/>
      <c r="BU114" s="6"/>
      <c r="BV114" s="6"/>
      <c r="BW114" s="6"/>
      <c r="BX114" s="6"/>
      <c r="BY114" s="6"/>
      <c r="BZ114" s="6"/>
      <c r="CA114" s="6"/>
      <c r="CB114" s="6"/>
      <c r="CC114" s="6"/>
    </row>
    <row r="115" spans="2:81" s="6" customFormat="1" x14ac:dyDescent="0.2">
      <c r="B115" s="39">
        <v>788</v>
      </c>
      <c r="C115" s="83" t="s">
        <v>14</v>
      </c>
      <c r="D115" s="40" t="s">
        <v>76</v>
      </c>
      <c r="E115" s="48"/>
      <c r="F115" s="48"/>
      <c r="G115" s="48" t="s">
        <v>43</v>
      </c>
      <c r="H115" s="258" t="s">
        <v>77</v>
      </c>
      <c r="I115" s="24" t="s">
        <v>257</v>
      </c>
      <c r="J115" s="49">
        <v>0</v>
      </c>
      <c r="K115" s="50" t="s">
        <v>78</v>
      </c>
      <c r="L115" s="51" t="s">
        <v>16</v>
      </c>
      <c r="M115" s="41">
        <v>1</v>
      </c>
      <c r="N115" s="113">
        <v>15000000</v>
      </c>
      <c r="O115" s="70">
        <f>M115*N115</f>
        <v>15000000</v>
      </c>
    </row>
    <row r="116" spans="2:81" s="6" customFormat="1" x14ac:dyDescent="0.2">
      <c r="B116" s="52"/>
      <c r="C116" s="83"/>
      <c r="D116" s="48"/>
      <c r="E116" s="48"/>
      <c r="F116" s="48"/>
      <c r="G116" s="48"/>
      <c r="H116" s="264"/>
      <c r="I116" s="103"/>
      <c r="J116" s="49"/>
      <c r="K116" s="53"/>
      <c r="L116" s="51"/>
      <c r="M116" s="49"/>
      <c r="N116" s="134" t="s">
        <v>18</v>
      </c>
      <c r="O116" s="118">
        <f>SUM(O114:O115)</f>
        <v>15000000</v>
      </c>
    </row>
    <row r="117" spans="2:81" s="7" customFormat="1" ht="21" x14ac:dyDescent="0.2">
      <c r="B117" s="153"/>
      <c r="C117" s="243"/>
      <c r="D117" s="154"/>
      <c r="E117" s="154"/>
      <c r="F117" s="154"/>
      <c r="G117" s="154"/>
      <c r="H117" s="254" t="s">
        <v>424</v>
      </c>
      <c r="I117" s="147"/>
      <c r="J117" s="148"/>
      <c r="K117" s="149"/>
      <c r="L117" s="150"/>
      <c r="M117" s="148"/>
      <c r="N117" s="151"/>
      <c r="O117" s="152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  <c r="BO117" s="6"/>
      <c r="BP117" s="6"/>
      <c r="BQ117" s="6"/>
      <c r="BR117" s="6"/>
      <c r="BS117" s="6"/>
      <c r="BT117" s="6"/>
      <c r="BU117" s="6"/>
      <c r="BV117" s="6"/>
      <c r="BW117" s="6"/>
      <c r="BX117" s="6"/>
      <c r="BY117" s="6"/>
      <c r="BZ117" s="6"/>
      <c r="CA117" s="6"/>
      <c r="CB117" s="6"/>
      <c r="CC117" s="6"/>
    </row>
    <row r="118" spans="2:81" s="6" customFormat="1" ht="22.5" x14ac:dyDescent="0.2">
      <c r="B118" s="39">
        <v>788</v>
      </c>
      <c r="C118" s="83" t="s">
        <v>14</v>
      </c>
      <c r="D118" s="32" t="s">
        <v>79</v>
      </c>
      <c r="E118" s="32"/>
      <c r="F118" s="32"/>
      <c r="G118" s="32" t="s">
        <v>262</v>
      </c>
      <c r="H118" s="231" t="s">
        <v>80</v>
      </c>
      <c r="I118" s="24" t="s">
        <v>257</v>
      </c>
      <c r="J118" s="12">
        <v>0</v>
      </c>
      <c r="K118" s="9" t="s">
        <v>15</v>
      </c>
      <c r="L118" s="11" t="s">
        <v>16</v>
      </c>
      <c r="M118" s="12">
        <v>1</v>
      </c>
      <c r="N118" s="113">
        <v>5573620</v>
      </c>
      <c r="O118" s="70">
        <f>M118*N118</f>
        <v>5573620</v>
      </c>
    </row>
    <row r="119" spans="2:81" s="7" customFormat="1" x14ac:dyDescent="0.2">
      <c r="B119" s="34"/>
      <c r="C119" s="242"/>
      <c r="D119" s="43"/>
      <c r="E119" s="43"/>
      <c r="F119" s="43"/>
      <c r="G119" s="43"/>
      <c r="H119" s="252"/>
      <c r="I119" s="99"/>
      <c r="J119" s="18"/>
      <c r="K119" s="38"/>
      <c r="L119" s="17"/>
      <c r="M119" s="18"/>
      <c r="N119" s="134" t="s">
        <v>18</v>
      </c>
      <c r="O119" s="112">
        <f>SUM(O118:O118)</f>
        <v>5573620</v>
      </c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  <c r="BO119" s="6"/>
      <c r="BP119" s="6"/>
      <c r="BQ119" s="6"/>
      <c r="BR119" s="6"/>
      <c r="BS119" s="6"/>
      <c r="BT119" s="6"/>
      <c r="BU119" s="6"/>
      <c r="BV119" s="6"/>
      <c r="BW119" s="6"/>
      <c r="BX119" s="6"/>
      <c r="BY119" s="6"/>
      <c r="BZ119" s="6"/>
      <c r="CA119" s="6"/>
      <c r="CB119" s="6"/>
      <c r="CC119" s="6"/>
    </row>
    <row r="120" spans="2:81" s="7" customFormat="1" ht="21" x14ac:dyDescent="0.2">
      <c r="B120" s="153"/>
      <c r="C120" s="243"/>
      <c r="D120" s="154"/>
      <c r="E120" s="154"/>
      <c r="F120" s="154"/>
      <c r="G120" s="154"/>
      <c r="H120" s="254" t="s">
        <v>425</v>
      </c>
      <c r="I120" s="147"/>
      <c r="J120" s="148"/>
      <c r="K120" s="149"/>
      <c r="L120" s="150"/>
      <c r="M120" s="148"/>
      <c r="N120" s="151"/>
      <c r="O120" s="152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  <c r="BO120" s="6"/>
      <c r="BP120" s="6"/>
      <c r="BQ120" s="6"/>
      <c r="BR120" s="6"/>
      <c r="BS120" s="6"/>
      <c r="BT120" s="6"/>
      <c r="BU120" s="6"/>
      <c r="BV120" s="6"/>
      <c r="BW120" s="6"/>
      <c r="BX120" s="6"/>
      <c r="BY120" s="6"/>
      <c r="BZ120" s="6"/>
      <c r="CA120" s="6"/>
      <c r="CB120" s="6"/>
      <c r="CC120" s="6"/>
    </row>
    <row r="121" spans="2:81" s="6" customFormat="1" ht="24.75" customHeight="1" x14ac:dyDescent="0.2">
      <c r="B121" s="39">
        <v>788</v>
      </c>
      <c r="C121" s="83" t="s">
        <v>14</v>
      </c>
      <c r="D121" s="40" t="s">
        <v>81</v>
      </c>
      <c r="E121" s="32"/>
      <c r="F121" s="32"/>
      <c r="G121" s="32" t="s">
        <v>262</v>
      </c>
      <c r="H121" s="258" t="s">
        <v>82</v>
      </c>
      <c r="I121" s="24" t="s">
        <v>257</v>
      </c>
      <c r="J121" s="12">
        <v>0</v>
      </c>
      <c r="K121" s="9" t="s">
        <v>15</v>
      </c>
      <c r="L121" s="11" t="s">
        <v>16</v>
      </c>
      <c r="M121" s="54">
        <v>1</v>
      </c>
      <c r="N121" s="113">
        <v>5697230</v>
      </c>
      <c r="O121" s="70">
        <f>M121*N121</f>
        <v>5697230</v>
      </c>
    </row>
    <row r="122" spans="2:81" s="6" customFormat="1" x14ac:dyDescent="0.2">
      <c r="B122" s="39">
        <v>788</v>
      </c>
      <c r="C122" s="83" t="s">
        <v>14</v>
      </c>
      <c r="D122" s="40" t="s">
        <v>83</v>
      </c>
      <c r="E122" s="32"/>
      <c r="F122" s="32"/>
      <c r="G122" s="32" t="s">
        <v>43</v>
      </c>
      <c r="H122" s="258" t="s">
        <v>84</v>
      </c>
      <c r="I122" s="24" t="s">
        <v>257</v>
      </c>
      <c r="J122" s="12">
        <v>0</v>
      </c>
      <c r="K122" s="9" t="s">
        <v>15</v>
      </c>
      <c r="L122" s="11" t="s">
        <v>16</v>
      </c>
      <c r="M122" s="54">
        <v>1</v>
      </c>
      <c r="N122" s="113">
        <v>2990000</v>
      </c>
      <c r="O122" s="70">
        <f>M122*N122</f>
        <v>2990000</v>
      </c>
    </row>
    <row r="123" spans="2:81" s="6" customFormat="1" x14ac:dyDescent="0.2">
      <c r="B123" s="39">
        <v>788</v>
      </c>
      <c r="C123" s="83" t="s">
        <v>14</v>
      </c>
      <c r="D123" s="40" t="s">
        <v>81</v>
      </c>
      <c r="E123" s="32"/>
      <c r="F123" s="32"/>
      <c r="G123" s="32" t="s">
        <v>43</v>
      </c>
      <c r="H123" s="258" t="s">
        <v>85</v>
      </c>
      <c r="I123" s="24" t="s">
        <v>257</v>
      </c>
      <c r="J123" s="12">
        <v>0</v>
      </c>
      <c r="K123" s="9" t="s">
        <v>15</v>
      </c>
      <c r="L123" s="11" t="s">
        <v>16</v>
      </c>
      <c r="M123" s="54">
        <v>1</v>
      </c>
      <c r="N123" s="113">
        <v>3000000</v>
      </c>
      <c r="O123" s="113">
        <v>3000000</v>
      </c>
    </row>
    <row r="124" spans="2:81" s="6" customFormat="1" x14ac:dyDescent="0.2">
      <c r="B124" s="39"/>
      <c r="C124" s="83"/>
      <c r="D124" s="32"/>
      <c r="E124" s="32"/>
      <c r="F124" s="32"/>
      <c r="G124" s="32"/>
      <c r="H124" s="265"/>
      <c r="I124" s="100"/>
      <c r="J124" s="12"/>
      <c r="K124" s="44"/>
      <c r="L124" s="11"/>
      <c r="M124" s="12"/>
      <c r="N124" s="134" t="s">
        <v>18</v>
      </c>
      <c r="O124" s="118">
        <f>SUM(O121:O123)</f>
        <v>11687230</v>
      </c>
    </row>
    <row r="125" spans="2:81" s="7" customFormat="1" ht="21" x14ac:dyDescent="0.2">
      <c r="B125" s="153"/>
      <c r="C125" s="243"/>
      <c r="D125" s="146"/>
      <c r="E125" s="146"/>
      <c r="F125" s="146"/>
      <c r="G125" s="146"/>
      <c r="H125" s="254" t="s">
        <v>426</v>
      </c>
      <c r="I125" s="147"/>
      <c r="J125" s="148"/>
      <c r="K125" s="149"/>
      <c r="L125" s="150"/>
      <c r="M125" s="148"/>
      <c r="N125" s="151"/>
      <c r="O125" s="152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  <c r="BO125" s="6"/>
      <c r="BP125" s="6"/>
      <c r="BQ125" s="6"/>
      <c r="BR125" s="6"/>
      <c r="BS125" s="6"/>
      <c r="BT125" s="6"/>
      <c r="BU125" s="6"/>
      <c r="BV125" s="6"/>
      <c r="BW125" s="6"/>
      <c r="BX125" s="6"/>
      <c r="BY125" s="6"/>
      <c r="BZ125" s="6"/>
      <c r="CA125" s="6"/>
      <c r="CB125" s="6"/>
      <c r="CC125" s="6"/>
    </row>
    <row r="126" spans="2:81" s="6" customFormat="1" ht="22.5" x14ac:dyDescent="0.2">
      <c r="B126" s="39">
        <v>788</v>
      </c>
      <c r="C126" s="83" t="s">
        <v>14</v>
      </c>
      <c r="D126" s="32" t="s">
        <v>86</v>
      </c>
      <c r="E126" s="32"/>
      <c r="F126" s="32"/>
      <c r="G126" s="32" t="s">
        <v>262</v>
      </c>
      <c r="H126" s="231" t="s">
        <v>87</v>
      </c>
      <c r="I126" s="24" t="s">
        <v>257</v>
      </c>
      <c r="J126" s="12">
        <v>0</v>
      </c>
      <c r="K126" s="9" t="s">
        <v>15</v>
      </c>
      <c r="L126" s="11" t="s">
        <v>16</v>
      </c>
      <c r="M126" s="12">
        <v>1</v>
      </c>
      <c r="N126" s="113">
        <v>18298740</v>
      </c>
      <c r="O126" s="70">
        <f>M126*N126</f>
        <v>18298740</v>
      </c>
      <c r="P126" s="55"/>
    </row>
    <row r="127" spans="2:81" s="6" customFormat="1" ht="22.5" customHeight="1" x14ac:dyDescent="0.2">
      <c r="B127" s="39">
        <v>788</v>
      </c>
      <c r="C127" s="83" t="s">
        <v>14</v>
      </c>
      <c r="D127" s="32" t="s">
        <v>88</v>
      </c>
      <c r="E127" s="32"/>
      <c r="F127" s="32"/>
      <c r="G127" s="32" t="s">
        <v>262</v>
      </c>
      <c r="H127" s="231" t="s">
        <v>89</v>
      </c>
      <c r="I127" s="24" t="s">
        <v>257</v>
      </c>
      <c r="J127" s="12">
        <v>0</v>
      </c>
      <c r="K127" s="9" t="s">
        <v>15</v>
      </c>
      <c r="L127" s="11" t="s">
        <v>16</v>
      </c>
      <c r="M127" s="12">
        <v>1</v>
      </c>
      <c r="N127" s="113">
        <v>8936300</v>
      </c>
      <c r="O127" s="70">
        <f>M127*N127</f>
        <v>8936300</v>
      </c>
    </row>
    <row r="128" spans="2:81" s="7" customFormat="1" x14ac:dyDescent="0.2">
      <c r="B128" s="39"/>
      <c r="C128" s="83"/>
      <c r="D128" s="32"/>
      <c r="E128" s="32"/>
      <c r="F128" s="32"/>
      <c r="G128" s="32"/>
      <c r="H128" s="231"/>
      <c r="I128" s="100"/>
      <c r="J128" s="12"/>
      <c r="K128" s="44"/>
      <c r="L128" s="11"/>
      <c r="M128" s="12"/>
      <c r="N128" s="134" t="s">
        <v>18</v>
      </c>
      <c r="O128" s="118">
        <f>SUM(O126:O127)</f>
        <v>27235040</v>
      </c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  <c r="BO128" s="6"/>
      <c r="BP128" s="6"/>
      <c r="BQ128" s="6"/>
      <c r="BR128" s="6"/>
      <c r="BS128" s="6"/>
      <c r="BT128" s="6"/>
      <c r="BU128" s="6"/>
      <c r="BV128" s="6"/>
      <c r="BW128" s="6"/>
      <c r="BX128" s="6"/>
      <c r="BY128" s="6"/>
      <c r="BZ128" s="6"/>
      <c r="CA128" s="6"/>
      <c r="CB128" s="6"/>
      <c r="CC128" s="6"/>
    </row>
    <row r="129" spans="2:81" s="7" customFormat="1" ht="21" x14ac:dyDescent="0.2">
      <c r="B129" s="153"/>
      <c r="C129" s="243"/>
      <c r="D129" s="146"/>
      <c r="E129" s="146"/>
      <c r="F129" s="146"/>
      <c r="G129" s="146"/>
      <c r="H129" s="254" t="s">
        <v>427</v>
      </c>
      <c r="I129" s="147"/>
      <c r="J129" s="148"/>
      <c r="K129" s="149"/>
      <c r="L129" s="150"/>
      <c r="M129" s="148"/>
      <c r="N129" s="151"/>
      <c r="O129" s="152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  <c r="BO129" s="6"/>
      <c r="BP129" s="6"/>
      <c r="BQ129" s="6"/>
      <c r="BR129" s="6"/>
      <c r="BS129" s="6"/>
      <c r="BT129" s="6"/>
      <c r="BU129" s="6"/>
      <c r="BV129" s="6"/>
      <c r="BW129" s="6"/>
      <c r="BX129" s="6"/>
      <c r="BY129" s="6"/>
      <c r="BZ129" s="6"/>
      <c r="CA129" s="6"/>
      <c r="CB129" s="6"/>
      <c r="CC129" s="6"/>
    </row>
    <row r="130" spans="2:81" s="6" customFormat="1" ht="33.75" x14ac:dyDescent="0.2">
      <c r="B130" s="39">
        <v>788</v>
      </c>
      <c r="C130" s="83" t="s">
        <v>14</v>
      </c>
      <c r="D130" s="32" t="s">
        <v>90</v>
      </c>
      <c r="E130" s="32"/>
      <c r="F130" s="32"/>
      <c r="G130" s="32" t="s">
        <v>262</v>
      </c>
      <c r="H130" s="231" t="s">
        <v>275</v>
      </c>
      <c r="I130" s="24" t="s">
        <v>257</v>
      </c>
      <c r="J130" s="12">
        <v>0</v>
      </c>
      <c r="K130" s="9" t="s">
        <v>15</v>
      </c>
      <c r="L130" s="11" t="s">
        <v>16</v>
      </c>
      <c r="M130" s="12">
        <v>1</v>
      </c>
      <c r="N130" s="113">
        <v>1943200</v>
      </c>
      <c r="O130" s="113">
        <f>M130*N130</f>
        <v>1943200</v>
      </c>
    </row>
    <row r="131" spans="2:81" s="6" customFormat="1" ht="22.5" x14ac:dyDescent="0.2">
      <c r="B131" s="39">
        <v>788</v>
      </c>
      <c r="C131" s="83" t="s">
        <v>14</v>
      </c>
      <c r="D131" s="42" t="s">
        <v>491</v>
      </c>
      <c r="E131" s="32"/>
      <c r="F131" s="32"/>
      <c r="G131" s="32" t="s">
        <v>43</v>
      </c>
      <c r="H131" s="231" t="s">
        <v>297</v>
      </c>
      <c r="I131" s="24" t="s">
        <v>257</v>
      </c>
      <c r="J131" s="12">
        <v>0</v>
      </c>
      <c r="K131" s="9" t="s">
        <v>15</v>
      </c>
      <c r="L131" s="11" t="s">
        <v>16</v>
      </c>
      <c r="M131" s="12">
        <v>1</v>
      </c>
      <c r="N131" s="137">
        <v>1200000</v>
      </c>
      <c r="O131" s="113">
        <f>M131*N131</f>
        <v>1200000</v>
      </c>
    </row>
    <row r="132" spans="2:81" s="7" customFormat="1" x14ac:dyDescent="0.2">
      <c r="B132" s="39"/>
      <c r="C132" s="83"/>
      <c r="D132" s="32"/>
      <c r="E132" s="32"/>
      <c r="F132" s="32"/>
      <c r="G132" s="32"/>
      <c r="H132" s="231"/>
      <c r="I132" s="100"/>
      <c r="J132" s="12"/>
      <c r="K132" s="44"/>
      <c r="L132" s="11"/>
      <c r="M132" s="12"/>
      <c r="N132" s="134" t="s">
        <v>18</v>
      </c>
      <c r="O132" s="118">
        <f>SUM(O130:O131)</f>
        <v>3143200</v>
      </c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  <c r="BO132" s="6"/>
      <c r="BP132" s="6"/>
      <c r="BQ132" s="6"/>
      <c r="BR132" s="6"/>
      <c r="BS132" s="6"/>
      <c r="BT132" s="6"/>
      <c r="BU132" s="6"/>
      <c r="BV132" s="6"/>
      <c r="BW132" s="6"/>
      <c r="BX132" s="6"/>
      <c r="BY132" s="6"/>
      <c r="BZ132" s="6"/>
      <c r="CA132" s="6"/>
      <c r="CB132" s="6"/>
      <c r="CC132" s="6"/>
    </row>
    <row r="133" spans="2:81" s="7" customFormat="1" x14ac:dyDescent="0.2">
      <c r="B133" s="153"/>
      <c r="C133" s="243"/>
      <c r="D133" s="154"/>
      <c r="E133" s="154"/>
      <c r="F133" s="154"/>
      <c r="G133" s="154"/>
      <c r="H133" s="254" t="s">
        <v>428</v>
      </c>
      <c r="I133" s="155"/>
      <c r="J133" s="148"/>
      <c r="K133" s="149"/>
      <c r="L133" s="150"/>
      <c r="M133" s="148"/>
      <c r="N133" s="179"/>
      <c r="O133" s="15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  <c r="BO133" s="6"/>
      <c r="BP133" s="6"/>
      <c r="BQ133" s="6"/>
      <c r="BR133" s="6"/>
      <c r="BS133" s="6"/>
      <c r="BT133" s="6"/>
      <c r="BU133" s="6"/>
      <c r="BV133" s="6"/>
      <c r="BW133" s="6"/>
      <c r="BX133" s="6"/>
      <c r="BY133" s="6"/>
      <c r="BZ133" s="6"/>
      <c r="CA133" s="6"/>
      <c r="CB133" s="6"/>
      <c r="CC133" s="6"/>
    </row>
    <row r="134" spans="2:81" s="7" customFormat="1" x14ac:dyDescent="0.2">
      <c r="B134" s="39">
        <v>788</v>
      </c>
      <c r="C134" s="83" t="s">
        <v>14</v>
      </c>
      <c r="D134" s="32" t="s">
        <v>490</v>
      </c>
      <c r="E134" s="32"/>
      <c r="F134" s="32"/>
      <c r="G134" s="32" t="s">
        <v>43</v>
      </c>
      <c r="H134" s="231" t="s">
        <v>298</v>
      </c>
      <c r="I134" s="24" t="s">
        <v>257</v>
      </c>
      <c r="J134" s="12">
        <v>0</v>
      </c>
      <c r="K134" s="9" t="s">
        <v>15</v>
      </c>
      <c r="L134" s="11" t="s">
        <v>100</v>
      </c>
      <c r="M134" s="12">
        <v>1</v>
      </c>
      <c r="N134" s="136">
        <v>1500000</v>
      </c>
      <c r="O134" s="113">
        <v>1500000</v>
      </c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  <c r="BO134" s="6"/>
      <c r="BP134" s="6"/>
      <c r="BQ134" s="6"/>
      <c r="BR134" s="6"/>
      <c r="BS134" s="6"/>
      <c r="BT134" s="6"/>
      <c r="BU134" s="6"/>
      <c r="BV134" s="6"/>
      <c r="BW134" s="6"/>
      <c r="BX134" s="6"/>
      <c r="BY134" s="6"/>
      <c r="BZ134" s="6"/>
      <c r="CA134" s="6"/>
      <c r="CB134" s="6"/>
      <c r="CC134" s="6"/>
    </row>
    <row r="135" spans="2:81" s="7" customFormat="1" x14ac:dyDescent="0.2">
      <c r="B135" s="39">
        <v>788</v>
      </c>
      <c r="C135" s="83" t="s">
        <v>14</v>
      </c>
      <c r="D135" s="35" t="s">
        <v>489</v>
      </c>
      <c r="E135" s="32"/>
      <c r="F135" s="32"/>
      <c r="G135" s="32" t="s">
        <v>263</v>
      </c>
      <c r="H135" s="231" t="s">
        <v>91</v>
      </c>
      <c r="I135" s="24" t="s">
        <v>398</v>
      </c>
      <c r="J135" s="12">
        <v>0</v>
      </c>
      <c r="K135" s="9" t="s">
        <v>15</v>
      </c>
      <c r="L135" s="11" t="s">
        <v>16</v>
      </c>
      <c r="M135" s="12">
        <v>1</v>
      </c>
      <c r="N135" s="136">
        <v>25000</v>
      </c>
      <c r="O135" s="113">
        <v>25000</v>
      </c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  <c r="BO135" s="6"/>
      <c r="BP135" s="6"/>
      <c r="BQ135" s="6"/>
      <c r="BR135" s="6"/>
      <c r="BS135" s="6"/>
      <c r="BT135" s="6"/>
      <c r="BU135" s="6"/>
      <c r="BV135" s="6"/>
      <c r="BW135" s="6"/>
      <c r="BX135" s="6"/>
      <c r="BY135" s="6"/>
      <c r="BZ135" s="6"/>
      <c r="CA135" s="6"/>
      <c r="CB135" s="6"/>
      <c r="CC135" s="6"/>
    </row>
    <row r="136" spans="2:81" s="7" customFormat="1" x14ac:dyDescent="0.2">
      <c r="B136" s="39"/>
      <c r="C136" s="83"/>
      <c r="D136" s="32"/>
      <c r="E136" s="32"/>
      <c r="F136" s="32"/>
      <c r="G136" s="32"/>
      <c r="H136" s="231"/>
      <c r="I136" s="100"/>
      <c r="J136" s="12"/>
      <c r="K136" s="44"/>
      <c r="L136" s="11"/>
      <c r="M136" s="12"/>
      <c r="N136" s="134" t="s">
        <v>18</v>
      </c>
      <c r="O136" s="118">
        <f>SUM(O134:O135)</f>
        <v>1525000</v>
      </c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  <c r="BO136" s="6"/>
      <c r="BP136" s="6"/>
      <c r="BQ136" s="6"/>
      <c r="BR136" s="6"/>
      <c r="BS136" s="6"/>
      <c r="BT136" s="6"/>
      <c r="BU136" s="6"/>
      <c r="BV136" s="6"/>
      <c r="BW136" s="6"/>
      <c r="BX136" s="6"/>
      <c r="BY136" s="6"/>
      <c r="BZ136" s="6"/>
      <c r="CA136" s="6"/>
      <c r="CB136" s="6"/>
      <c r="CC136" s="6"/>
    </row>
    <row r="137" spans="2:81" s="7" customFormat="1" x14ac:dyDescent="0.2">
      <c r="B137" s="153"/>
      <c r="C137" s="243"/>
      <c r="D137" s="154"/>
      <c r="E137" s="154"/>
      <c r="F137" s="154"/>
      <c r="G137" s="154"/>
      <c r="H137" s="254" t="s">
        <v>429</v>
      </c>
      <c r="I137" s="155"/>
      <c r="J137" s="148"/>
      <c r="K137" s="149"/>
      <c r="L137" s="150"/>
      <c r="M137" s="148"/>
      <c r="N137" s="179"/>
      <c r="O137" s="15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  <c r="BO137" s="6"/>
      <c r="BP137" s="6"/>
      <c r="BQ137" s="6"/>
      <c r="BR137" s="6"/>
      <c r="BS137" s="6"/>
      <c r="BT137" s="6"/>
      <c r="BU137" s="6"/>
      <c r="BV137" s="6"/>
      <c r="BW137" s="6"/>
      <c r="BX137" s="6"/>
      <c r="BY137" s="6"/>
      <c r="BZ137" s="6"/>
      <c r="CA137" s="6"/>
      <c r="CB137" s="6"/>
      <c r="CC137" s="6"/>
    </row>
    <row r="138" spans="2:81" s="7" customFormat="1" x14ac:dyDescent="0.2">
      <c r="B138" s="39">
        <v>788</v>
      </c>
      <c r="C138" s="83" t="s">
        <v>14</v>
      </c>
      <c r="D138" s="35" t="s">
        <v>492</v>
      </c>
      <c r="E138" s="32"/>
      <c r="F138" s="32"/>
      <c r="G138" s="32" t="s">
        <v>263</v>
      </c>
      <c r="H138" s="231" t="s">
        <v>92</v>
      </c>
      <c r="I138" s="24" t="s">
        <v>398</v>
      </c>
      <c r="J138" s="12">
        <v>0</v>
      </c>
      <c r="K138" s="9" t="s">
        <v>15</v>
      </c>
      <c r="L138" s="11" t="s">
        <v>16</v>
      </c>
      <c r="M138" s="12">
        <v>1</v>
      </c>
      <c r="N138" s="136">
        <v>700000</v>
      </c>
      <c r="O138" s="113">
        <f>M138*N138</f>
        <v>700000</v>
      </c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  <c r="BO138" s="6"/>
      <c r="BP138" s="6"/>
      <c r="BQ138" s="6"/>
      <c r="BR138" s="6"/>
      <c r="BS138" s="6"/>
      <c r="BT138" s="6"/>
      <c r="BU138" s="6"/>
      <c r="BV138" s="6"/>
      <c r="BW138" s="6"/>
      <c r="BX138" s="6"/>
      <c r="BY138" s="6"/>
      <c r="BZ138" s="6"/>
      <c r="CA138" s="6"/>
      <c r="CB138" s="6"/>
      <c r="CC138" s="6"/>
    </row>
    <row r="139" spans="2:81" s="7" customFormat="1" x14ac:dyDescent="0.2">
      <c r="B139" s="39"/>
      <c r="C139" s="83"/>
      <c r="D139" s="35"/>
      <c r="E139" s="32"/>
      <c r="F139" s="32"/>
      <c r="G139" s="32"/>
      <c r="H139" s="231"/>
      <c r="I139" s="100"/>
      <c r="J139" s="12"/>
      <c r="K139" s="44"/>
      <c r="L139" s="11"/>
      <c r="M139" s="12"/>
      <c r="N139" s="134" t="s">
        <v>18</v>
      </c>
      <c r="O139" s="118">
        <f>SUM(O137:O138)</f>
        <v>700000</v>
      </c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  <c r="BO139" s="6"/>
      <c r="BP139" s="6"/>
      <c r="BQ139" s="6"/>
      <c r="BR139" s="6"/>
      <c r="BS139" s="6"/>
      <c r="BT139" s="6"/>
      <c r="BU139" s="6"/>
      <c r="BV139" s="6"/>
      <c r="BW139" s="6"/>
      <c r="BX139" s="6"/>
      <c r="BY139" s="6"/>
      <c r="BZ139" s="6"/>
      <c r="CA139" s="6"/>
      <c r="CB139" s="6"/>
      <c r="CC139" s="6"/>
    </row>
    <row r="140" spans="2:81" s="7" customFormat="1" x14ac:dyDescent="0.2">
      <c r="B140" s="153"/>
      <c r="C140" s="243"/>
      <c r="D140" s="170"/>
      <c r="E140" s="154"/>
      <c r="F140" s="154"/>
      <c r="G140" s="154"/>
      <c r="H140" s="254" t="s">
        <v>430</v>
      </c>
      <c r="I140" s="147"/>
      <c r="J140" s="148"/>
      <c r="K140" s="145"/>
      <c r="L140" s="150"/>
      <c r="M140" s="148"/>
      <c r="N140" s="179"/>
      <c r="O140" s="151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  <c r="BO140" s="6"/>
      <c r="BP140" s="6"/>
      <c r="BQ140" s="6"/>
      <c r="BR140" s="6"/>
      <c r="BS140" s="6"/>
      <c r="BT140" s="6"/>
      <c r="BU140" s="6"/>
      <c r="BV140" s="6"/>
      <c r="BW140" s="6"/>
      <c r="BX140" s="6"/>
      <c r="BY140" s="6"/>
      <c r="BZ140" s="6"/>
      <c r="CA140" s="6"/>
      <c r="CB140" s="6"/>
      <c r="CC140" s="6"/>
    </row>
    <row r="141" spans="2:81" s="7" customFormat="1" x14ac:dyDescent="0.2">
      <c r="B141" s="39">
        <v>788</v>
      </c>
      <c r="C141" s="83" t="s">
        <v>14</v>
      </c>
      <c r="D141" s="56" t="s">
        <v>493</v>
      </c>
      <c r="E141" s="32"/>
      <c r="F141" s="32"/>
      <c r="G141" s="32" t="s">
        <v>43</v>
      </c>
      <c r="H141" s="231" t="s">
        <v>93</v>
      </c>
      <c r="I141" s="24" t="s">
        <v>257</v>
      </c>
      <c r="J141" s="12">
        <v>0</v>
      </c>
      <c r="K141" s="9" t="s">
        <v>15</v>
      </c>
      <c r="L141" s="11" t="s">
        <v>16</v>
      </c>
      <c r="M141" s="12">
        <v>1</v>
      </c>
      <c r="N141" s="136">
        <v>1500000</v>
      </c>
      <c r="O141" s="113">
        <v>1500000</v>
      </c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  <c r="BO141" s="6"/>
      <c r="BP141" s="6"/>
      <c r="BQ141" s="6"/>
      <c r="BR141" s="6"/>
      <c r="BS141" s="6"/>
      <c r="BT141" s="6"/>
      <c r="BU141" s="6"/>
      <c r="BV141" s="6"/>
      <c r="BW141" s="6"/>
      <c r="BX141" s="6"/>
      <c r="BY141" s="6"/>
      <c r="BZ141" s="6"/>
      <c r="CA141" s="6"/>
      <c r="CB141" s="6"/>
      <c r="CC141" s="6"/>
    </row>
    <row r="142" spans="2:81" s="7" customFormat="1" x14ac:dyDescent="0.2">
      <c r="B142" s="39"/>
      <c r="C142" s="83"/>
      <c r="D142" s="32"/>
      <c r="E142" s="32"/>
      <c r="F142" s="32"/>
      <c r="G142" s="32"/>
      <c r="H142" s="231"/>
      <c r="I142" s="100"/>
      <c r="J142" s="12"/>
      <c r="K142" s="44"/>
      <c r="L142" s="11"/>
      <c r="M142" s="12"/>
      <c r="N142" s="134" t="s">
        <v>18</v>
      </c>
      <c r="O142" s="118">
        <f>SUM(O141)</f>
        <v>1500000</v>
      </c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  <c r="BO142" s="6"/>
      <c r="BP142" s="6"/>
      <c r="BQ142" s="6"/>
      <c r="BR142" s="6"/>
      <c r="BS142" s="6"/>
      <c r="BT142" s="6"/>
      <c r="BU142" s="6"/>
      <c r="BV142" s="6"/>
      <c r="BW142" s="6"/>
      <c r="BX142" s="6"/>
      <c r="BY142" s="6"/>
      <c r="BZ142" s="6"/>
      <c r="CA142" s="6"/>
      <c r="CB142" s="6"/>
      <c r="CC142" s="6"/>
    </row>
    <row r="143" spans="2:81" s="7" customFormat="1" x14ac:dyDescent="0.2">
      <c r="B143" s="144"/>
      <c r="C143" s="243"/>
      <c r="D143" s="146"/>
      <c r="E143" s="146"/>
      <c r="F143" s="146"/>
      <c r="G143" s="146"/>
      <c r="H143" s="254" t="s">
        <v>431</v>
      </c>
      <c r="I143" s="147"/>
      <c r="J143" s="148"/>
      <c r="K143" s="149"/>
      <c r="L143" s="150"/>
      <c r="M143" s="148"/>
      <c r="N143" s="151"/>
      <c r="O143" s="152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  <c r="BO143" s="6"/>
      <c r="BP143" s="6"/>
      <c r="BQ143" s="6"/>
      <c r="BR143" s="6"/>
      <c r="BS143" s="6"/>
      <c r="BT143" s="6"/>
      <c r="BU143" s="6"/>
      <c r="BV143" s="6"/>
      <c r="BW143" s="6"/>
      <c r="BX143" s="6"/>
      <c r="BY143" s="6"/>
      <c r="BZ143" s="6"/>
      <c r="CA143" s="6"/>
      <c r="CB143" s="6"/>
      <c r="CC143" s="6"/>
    </row>
    <row r="144" spans="2:81" s="6" customFormat="1" x14ac:dyDescent="0.2">
      <c r="B144" s="39">
        <v>788</v>
      </c>
      <c r="C144" s="83" t="s">
        <v>14</v>
      </c>
      <c r="D144" s="56" t="s">
        <v>494</v>
      </c>
      <c r="E144" s="5"/>
      <c r="F144" s="5"/>
      <c r="G144" s="5" t="s">
        <v>43</v>
      </c>
      <c r="H144" s="231" t="s">
        <v>94</v>
      </c>
      <c r="I144" s="284" t="s">
        <v>255</v>
      </c>
      <c r="J144" s="12">
        <v>0</v>
      </c>
      <c r="K144" s="9" t="s">
        <v>15</v>
      </c>
      <c r="L144" s="11" t="s">
        <v>16</v>
      </c>
      <c r="M144" s="12">
        <v>1</v>
      </c>
      <c r="N144" s="113">
        <v>12000880</v>
      </c>
      <c r="O144" s="113">
        <f>M144*N144</f>
        <v>12000880</v>
      </c>
    </row>
    <row r="145" spans="2:81" s="7" customFormat="1" x14ac:dyDescent="0.2">
      <c r="B145" s="39">
        <v>788</v>
      </c>
      <c r="C145" s="83" t="s">
        <v>14</v>
      </c>
      <c r="D145" s="56" t="s">
        <v>495</v>
      </c>
      <c r="E145" s="47"/>
      <c r="F145" s="47"/>
      <c r="G145" s="32" t="s">
        <v>43</v>
      </c>
      <c r="H145" s="258" t="s">
        <v>299</v>
      </c>
      <c r="I145" s="284" t="s">
        <v>254</v>
      </c>
      <c r="J145" s="12">
        <v>0</v>
      </c>
      <c r="K145" s="9" t="s">
        <v>15</v>
      </c>
      <c r="L145" s="11" t="s">
        <v>16</v>
      </c>
      <c r="M145" s="57">
        <v>12</v>
      </c>
      <c r="N145" s="113">
        <v>6010</v>
      </c>
      <c r="O145" s="113">
        <f>M145*N145</f>
        <v>72120</v>
      </c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  <c r="BO145" s="6"/>
      <c r="BP145" s="6"/>
      <c r="BQ145" s="6"/>
      <c r="BR145" s="6"/>
      <c r="BS145" s="6"/>
      <c r="BT145" s="6"/>
      <c r="BU145" s="6"/>
      <c r="BV145" s="6"/>
      <c r="BW145" s="6"/>
      <c r="BX145" s="6"/>
      <c r="BY145" s="6"/>
      <c r="BZ145" s="6"/>
      <c r="CA145" s="6"/>
      <c r="CB145" s="6"/>
      <c r="CC145" s="6"/>
    </row>
    <row r="146" spans="2:81" s="7" customFormat="1" x14ac:dyDescent="0.2">
      <c r="B146" s="19"/>
      <c r="C146" s="244"/>
      <c r="D146" s="47"/>
      <c r="E146" s="47"/>
      <c r="F146" s="47"/>
      <c r="G146" s="47"/>
      <c r="H146" s="231"/>
      <c r="I146" s="105"/>
      <c r="J146" s="12"/>
      <c r="K146" s="9"/>
      <c r="L146" s="11"/>
      <c r="M146" s="20"/>
      <c r="N146" s="134" t="s">
        <v>18</v>
      </c>
      <c r="O146" s="119">
        <f>SUM(O144:O145)</f>
        <v>12073000</v>
      </c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  <c r="BO146" s="6"/>
      <c r="BP146" s="6"/>
      <c r="BQ146" s="6"/>
      <c r="BR146" s="6"/>
      <c r="BS146" s="6"/>
      <c r="BT146" s="6"/>
      <c r="BU146" s="6"/>
      <c r="BV146" s="6"/>
      <c r="BW146" s="6"/>
      <c r="BX146" s="6"/>
      <c r="BY146" s="6"/>
      <c r="BZ146" s="6"/>
      <c r="CA146" s="6"/>
      <c r="CB146" s="6"/>
      <c r="CC146" s="6"/>
    </row>
    <row r="147" spans="2:81" s="7" customFormat="1" x14ac:dyDescent="0.2">
      <c r="B147" s="144"/>
      <c r="C147" s="243"/>
      <c r="D147" s="154"/>
      <c r="E147" s="154"/>
      <c r="F147" s="154"/>
      <c r="G147" s="154"/>
      <c r="H147" s="254" t="s">
        <v>432</v>
      </c>
      <c r="I147" s="155"/>
      <c r="J147" s="148"/>
      <c r="K147" s="145"/>
      <c r="L147" s="150"/>
      <c r="M147" s="148"/>
      <c r="N147" s="151"/>
      <c r="O147" s="15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  <c r="BO147" s="6"/>
      <c r="BP147" s="6"/>
      <c r="BQ147" s="6"/>
      <c r="BR147" s="6"/>
      <c r="BS147" s="6"/>
      <c r="BT147" s="6"/>
      <c r="BU147" s="6"/>
      <c r="BV147" s="6"/>
      <c r="BW147" s="6"/>
      <c r="BX147" s="6"/>
      <c r="BY147" s="6"/>
      <c r="BZ147" s="6"/>
      <c r="CA147" s="6"/>
      <c r="CB147" s="6"/>
      <c r="CC147" s="6"/>
    </row>
    <row r="148" spans="2:81" s="7" customFormat="1" x14ac:dyDescent="0.2">
      <c r="B148" s="39">
        <v>788</v>
      </c>
      <c r="C148" s="83" t="s">
        <v>14</v>
      </c>
      <c r="D148" s="56" t="s">
        <v>496</v>
      </c>
      <c r="E148" s="47">
        <v>53131609</v>
      </c>
      <c r="F148" s="47"/>
      <c r="G148" s="32" t="s">
        <v>243</v>
      </c>
      <c r="H148" s="231" t="s">
        <v>258</v>
      </c>
      <c r="I148" s="284" t="s">
        <v>254</v>
      </c>
      <c r="J148" s="12">
        <v>0</v>
      </c>
      <c r="K148" s="9" t="s">
        <v>15</v>
      </c>
      <c r="L148" s="11" t="s">
        <v>16</v>
      </c>
      <c r="M148" s="20">
        <v>10</v>
      </c>
      <c r="N148" s="113">
        <v>5500</v>
      </c>
      <c r="O148" s="113">
        <f>M148*N148</f>
        <v>55000</v>
      </c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  <c r="BO148" s="6"/>
      <c r="BP148" s="6"/>
      <c r="BQ148" s="6"/>
      <c r="BR148" s="6"/>
      <c r="BS148" s="6"/>
      <c r="BT148" s="6"/>
      <c r="BU148" s="6"/>
      <c r="BV148" s="6"/>
      <c r="BW148" s="6"/>
      <c r="BX148" s="6"/>
      <c r="BY148" s="6"/>
      <c r="BZ148" s="6"/>
      <c r="CA148" s="6"/>
      <c r="CB148" s="6"/>
      <c r="CC148" s="6"/>
    </row>
    <row r="149" spans="2:81" s="7" customFormat="1" x14ac:dyDescent="0.2">
      <c r="B149" s="19"/>
      <c r="C149" s="244"/>
      <c r="D149" s="47"/>
      <c r="E149" s="47"/>
      <c r="F149" s="47"/>
      <c r="G149" s="47"/>
      <c r="H149" s="231"/>
      <c r="I149" s="105"/>
      <c r="J149" s="12"/>
      <c r="K149" s="9"/>
      <c r="L149" s="11"/>
      <c r="M149" s="20"/>
      <c r="N149" s="134" t="s">
        <v>18</v>
      </c>
      <c r="O149" s="119">
        <f>SUM(O147:O148)</f>
        <v>55000</v>
      </c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  <c r="BO149" s="6"/>
      <c r="BP149" s="6"/>
      <c r="BQ149" s="6"/>
      <c r="BR149" s="6"/>
      <c r="BS149" s="6"/>
      <c r="BT149" s="6"/>
      <c r="BU149" s="6"/>
      <c r="BV149" s="6"/>
      <c r="BW149" s="6"/>
      <c r="BX149" s="6"/>
      <c r="BY149" s="6"/>
      <c r="BZ149" s="6"/>
      <c r="CA149" s="6"/>
      <c r="CB149" s="6"/>
      <c r="CC149" s="6"/>
    </row>
    <row r="150" spans="2:81" s="7" customFormat="1" x14ac:dyDescent="0.2">
      <c r="B150" s="144"/>
      <c r="C150" s="243"/>
      <c r="D150" s="146"/>
      <c r="E150" s="146"/>
      <c r="F150" s="146"/>
      <c r="G150" s="146"/>
      <c r="H150" s="254" t="s">
        <v>433</v>
      </c>
      <c r="I150" s="147"/>
      <c r="J150" s="148"/>
      <c r="K150" s="149"/>
      <c r="L150" s="150"/>
      <c r="M150" s="148"/>
      <c r="N150" s="151"/>
      <c r="O150" s="162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  <c r="BO150" s="6"/>
      <c r="BP150" s="6"/>
      <c r="BQ150" s="6"/>
      <c r="BR150" s="6"/>
      <c r="BS150" s="6"/>
      <c r="BT150" s="6"/>
      <c r="BU150" s="6"/>
      <c r="BV150" s="6"/>
      <c r="BW150" s="6"/>
      <c r="BX150" s="6"/>
      <c r="BY150" s="6"/>
      <c r="BZ150" s="6"/>
      <c r="CA150" s="6"/>
      <c r="CB150" s="6"/>
      <c r="CC150" s="6"/>
    </row>
    <row r="151" spans="2:81" s="6" customFormat="1" ht="18.75" customHeight="1" x14ac:dyDescent="0.2">
      <c r="B151" s="39">
        <v>788</v>
      </c>
      <c r="C151" s="83" t="s">
        <v>14</v>
      </c>
      <c r="D151" s="35" t="s">
        <v>95</v>
      </c>
      <c r="E151" s="28"/>
      <c r="F151" s="5"/>
      <c r="G151" s="5" t="s">
        <v>43</v>
      </c>
      <c r="H151" s="231" t="s">
        <v>96</v>
      </c>
      <c r="I151" s="24" t="s">
        <v>253</v>
      </c>
      <c r="J151" s="12">
        <v>0</v>
      </c>
      <c r="K151" s="9" t="s">
        <v>15</v>
      </c>
      <c r="L151" s="41" t="s">
        <v>97</v>
      </c>
      <c r="M151" s="12">
        <v>10</v>
      </c>
      <c r="N151" s="136">
        <v>7418.5</v>
      </c>
      <c r="O151" s="70">
        <f t="shared" ref="O151:O161" si="7">M151*N151</f>
        <v>74185</v>
      </c>
    </row>
    <row r="152" spans="2:81" s="6" customFormat="1" ht="22.5" x14ac:dyDescent="0.2">
      <c r="B152" s="39">
        <v>788</v>
      </c>
      <c r="C152" s="83" t="s">
        <v>14</v>
      </c>
      <c r="D152" s="32" t="s">
        <v>98</v>
      </c>
      <c r="E152" s="32"/>
      <c r="F152" s="32"/>
      <c r="G152" s="32" t="s">
        <v>43</v>
      </c>
      <c r="H152" s="231" t="s">
        <v>99</v>
      </c>
      <c r="I152" s="24" t="s">
        <v>253</v>
      </c>
      <c r="J152" s="12">
        <v>0</v>
      </c>
      <c r="K152" s="9" t="s">
        <v>15</v>
      </c>
      <c r="L152" s="41" t="s">
        <v>100</v>
      </c>
      <c r="M152" s="12">
        <v>10</v>
      </c>
      <c r="N152" s="136">
        <v>8135</v>
      </c>
      <c r="O152" s="70">
        <f t="shared" si="7"/>
        <v>81350</v>
      </c>
    </row>
    <row r="153" spans="2:81" s="6" customFormat="1" ht="22.5" x14ac:dyDescent="0.2">
      <c r="B153" s="39">
        <v>788</v>
      </c>
      <c r="C153" s="83" t="s">
        <v>14</v>
      </c>
      <c r="D153" s="32" t="s">
        <v>101</v>
      </c>
      <c r="E153" s="32"/>
      <c r="F153" s="32"/>
      <c r="G153" s="32" t="s">
        <v>43</v>
      </c>
      <c r="H153" s="231" t="s">
        <v>102</v>
      </c>
      <c r="I153" s="24" t="s">
        <v>253</v>
      </c>
      <c r="J153" s="12">
        <v>0</v>
      </c>
      <c r="K153" s="9" t="s">
        <v>15</v>
      </c>
      <c r="L153" s="41" t="s">
        <v>100</v>
      </c>
      <c r="M153" s="12">
        <v>50</v>
      </c>
      <c r="N153" s="136">
        <v>18450</v>
      </c>
      <c r="O153" s="70">
        <f t="shared" si="7"/>
        <v>922500</v>
      </c>
    </row>
    <row r="154" spans="2:81" s="6" customFormat="1" ht="22.5" x14ac:dyDescent="0.2">
      <c r="B154" s="39">
        <v>788</v>
      </c>
      <c r="C154" s="83" t="s">
        <v>14</v>
      </c>
      <c r="D154" s="32" t="s">
        <v>101</v>
      </c>
      <c r="E154" s="32"/>
      <c r="F154" s="32"/>
      <c r="G154" s="32" t="s">
        <v>43</v>
      </c>
      <c r="H154" s="231" t="s">
        <v>300</v>
      </c>
      <c r="I154" s="24" t="s">
        <v>253</v>
      </c>
      <c r="J154" s="12">
        <v>0</v>
      </c>
      <c r="K154" s="9" t="s">
        <v>15</v>
      </c>
      <c r="L154" s="41" t="s">
        <v>100</v>
      </c>
      <c r="M154" s="12">
        <v>30</v>
      </c>
      <c r="N154" s="136">
        <v>18450</v>
      </c>
      <c r="O154" s="70">
        <f t="shared" si="7"/>
        <v>553500</v>
      </c>
    </row>
    <row r="155" spans="2:81" s="6" customFormat="1" ht="22.5" x14ac:dyDescent="0.2">
      <c r="B155" s="39">
        <v>788</v>
      </c>
      <c r="C155" s="83" t="s">
        <v>14</v>
      </c>
      <c r="D155" s="35" t="s">
        <v>103</v>
      </c>
      <c r="E155" s="32"/>
      <c r="F155" s="32"/>
      <c r="G155" s="32" t="s">
        <v>43</v>
      </c>
      <c r="H155" s="231" t="s">
        <v>104</v>
      </c>
      <c r="I155" s="284" t="s">
        <v>254</v>
      </c>
      <c r="J155" s="12">
        <v>0</v>
      </c>
      <c r="K155" s="9" t="s">
        <v>15</v>
      </c>
      <c r="L155" s="41" t="s">
        <v>100</v>
      </c>
      <c r="M155" s="12">
        <v>7</v>
      </c>
      <c r="N155" s="136">
        <v>5655</v>
      </c>
      <c r="O155" s="70">
        <f t="shared" si="7"/>
        <v>39585</v>
      </c>
    </row>
    <row r="156" spans="2:81" s="6" customFormat="1" ht="22.5" x14ac:dyDescent="0.2">
      <c r="B156" s="39">
        <v>788</v>
      </c>
      <c r="C156" s="83" t="s">
        <v>14</v>
      </c>
      <c r="D156" s="35" t="s">
        <v>103</v>
      </c>
      <c r="E156" s="32"/>
      <c r="F156" s="32"/>
      <c r="G156" s="32" t="s">
        <v>43</v>
      </c>
      <c r="H156" s="231" t="s">
        <v>105</v>
      </c>
      <c r="I156" s="284" t="s">
        <v>254</v>
      </c>
      <c r="J156" s="12">
        <v>0</v>
      </c>
      <c r="K156" s="9" t="s">
        <v>15</v>
      </c>
      <c r="L156" s="41" t="s">
        <v>100</v>
      </c>
      <c r="M156" s="12">
        <v>20</v>
      </c>
      <c r="N156" s="136">
        <v>5655</v>
      </c>
      <c r="O156" s="70">
        <f t="shared" si="7"/>
        <v>113100</v>
      </c>
    </row>
    <row r="157" spans="2:81" s="6" customFormat="1" ht="33.75" x14ac:dyDescent="0.2">
      <c r="B157" s="39">
        <v>788</v>
      </c>
      <c r="C157" s="83" t="s">
        <v>14</v>
      </c>
      <c r="D157" s="35" t="s">
        <v>103</v>
      </c>
      <c r="E157" s="32"/>
      <c r="F157" s="32"/>
      <c r="G157" s="32" t="s">
        <v>43</v>
      </c>
      <c r="H157" s="231" t="s">
        <v>106</v>
      </c>
      <c r="I157" s="284" t="s">
        <v>254</v>
      </c>
      <c r="J157" s="12">
        <v>0</v>
      </c>
      <c r="K157" s="9" t="s">
        <v>15</v>
      </c>
      <c r="L157" s="41" t="s">
        <v>100</v>
      </c>
      <c r="M157" s="12">
        <v>6</v>
      </c>
      <c r="N157" s="136">
        <v>5655</v>
      </c>
      <c r="O157" s="70">
        <f t="shared" si="7"/>
        <v>33930</v>
      </c>
    </row>
    <row r="158" spans="2:81" s="6" customFormat="1" ht="22.5" x14ac:dyDescent="0.2">
      <c r="B158" s="39">
        <v>788</v>
      </c>
      <c r="C158" s="83" t="s">
        <v>14</v>
      </c>
      <c r="D158" s="32" t="s">
        <v>107</v>
      </c>
      <c r="E158" s="32"/>
      <c r="F158" s="32"/>
      <c r="G158" s="32" t="s">
        <v>43</v>
      </c>
      <c r="H158" s="231" t="s">
        <v>301</v>
      </c>
      <c r="I158" s="24" t="s">
        <v>253</v>
      </c>
      <c r="J158" s="12">
        <v>0</v>
      </c>
      <c r="K158" s="9" t="s">
        <v>15</v>
      </c>
      <c r="L158" s="41" t="s">
        <v>100</v>
      </c>
      <c r="M158" s="12">
        <v>15</v>
      </c>
      <c r="N158" s="137">
        <v>18450</v>
      </c>
      <c r="O158" s="70">
        <f t="shared" si="7"/>
        <v>276750</v>
      </c>
    </row>
    <row r="159" spans="2:81" s="6" customFormat="1" ht="22.5" x14ac:dyDescent="0.2">
      <c r="B159" s="39">
        <v>788</v>
      </c>
      <c r="C159" s="83" t="s">
        <v>14</v>
      </c>
      <c r="D159" s="32" t="s">
        <v>107</v>
      </c>
      <c r="E159" s="32"/>
      <c r="F159" s="32"/>
      <c r="G159" s="32" t="s">
        <v>43</v>
      </c>
      <c r="H159" s="231" t="s">
        <v>302</v>
      </c>
      <c r="I159" s="24" t="s">
        <v>253</v>
      </c>
      <c r="J159" s="12">
        <v>0</v>
      </c>
      <c r="K159" s="9" t="s">
        <v>15</v>
      </c>
      <c r="L159" s="41" t="s">
        <v>100</v>
      </c>
      <c r="M159" s="12">
        <v>30</v>
      </c>
      <c r="N159" s="137">
        <v>18450</v>
      </c>
      <c r="O159" s="70">
        <f t="shared" si="7"/>
        <v>553500</v>
      </c>
    </row>
    <row r="160" spans="2:81" s="6" customFormat="1" ht="22.5" x14ac:dyDescent="0.2">
      <c r="B160" s="39">
        <v>788</v>
      </c>
      <c r="C160" s="83" t="s">
        <v>14</v>
      </c>
      <c r="D160" s="32" t="s">
        <v>107</v>
      </c>
      <c r="E160" s="32"/>
      <c r="F160" s="32"/>
      <c r="G160" s="32" t="s">
        <v>43</v>
      </c>
      <c r="H160" s="231" t="s">
        <v>303</v>
      </c>
      <c r="I160" s="24" t="s">
        <v>253</v>
      </c>
      <c r="J160" s="12">
        <v>0</v>
      </c>
      <c r="K160" s="9" t="s">
        <v>15</v>
      </c>
      <c r="L160" s="41" t="s">
        <v>100</v>
      </c>
      <c r="M160" s="12">
        <v>30</v>
      </c>
      <c r="N160" s="137">
        <v>18450</v>
      </c>
      <c r="O160" s="70">
        <f t="shared" si="7"/>
        <v>553500</v>
      </c>
    </row>
    <row r="161" spans="2:15" s="6" customFormat="1" x14ac:dyDescent="0.2">
      <c r="B161" s="39">
        <v>788</v>
      </c>
      <c r="C161" s="83" t="s">
        <v>14</v>
      </c>
      <c r="D161" s="35" t="s">
        <v>103</v>
      </c>
      <c r="E161" s="32"/>
      <c r="F161" s="32"/>
      <c r="G161" s="32" t="s">
        <v>43</v>
      </c>
      <c r="H161" s="231" t="s">
        <v>108</v>
      </c>
      <c r="I161" s="24" t="s">
        <v>253</v>
      </c>
      <c r="J161" s="12">
        <v>0</v>
      </c>
      <c r="K161" s="9" t="s">
        <v>15</v>
      </c>
      <c r="L161" s="41" t="s">
        <v>100</v>
      </c>
      <c r="M161" s="12">
        <v>21</v>
      </c>
      <c r="N161" s="137">
        <v>26100</v>
      </c>
      <c r="O161" s="70">
        <f t="shared" si="7"/>
        <v>548100</v>
      </c>
    </row>
    <row r="162" spans="2:15" s="6" customFormat="1" x14ac:dyDescent="0.2">
      <c r="B162" s="39">
        <v>788</v>
      </c>
      <c r="C162" s="83" t="s">
        <v>14</v>
      </c>
      <c r="D162" s="32" t="s">
        <v>109</v>
      </c>
      <c r="E162" s="32"/>
      <c r="F162" s="32"/>
      <c r="G162" s="32" t="s">
        <v>456</v>
      </c>
      <c r="H162" s="231" t="s">
        <v>110</v>
      </c>
      <c r="I162" s="284" t="s">
        <v>254</v>
      </c>
      <c r="J162" s="12">
        <v>0</v>
      </c>
      <c r="K162" s="9" t="s">
        <v>15</v>
      </c>
      <c r="L162" s="41" t="s">
        <v>100</v>
      </c>
      <c r="M162" s="12">
        <v>3</v>
      </c>
      <c r="N162" s="113">
        <v>30000</v>
      </c>
      <c r="O162" s="113">
        <f>M162*N162</f>
        <v>90000</v>
      </c>
    </row>
    <row r="163" spans="2:15" s="6" customFormat="1" x14ac:dyDescent="0.2">
      <c r="B163" s="39">
        <v>788</v>
      </c>
      <c r="C163" s="83" t="s">
        <v>14</v>
      </c>
      <c r="D163" s="32" t="s">
        <v>111</v>
      </c>
      <c r="E163" s="32"/>
      <c r="F163" s="32"/>
      <c r="G163" s="32" t="s">
        <v>456</v>
      </c>
      <c r="H163" s="231" t="s">
        <v>112</v>
      </c>
      <c r="I163" s="284" t="s">
        <v>254</v>
      </c>
      <c r="J163" s="12">
        <v>0</v>
      </c>
      <c r="K163" s="9" t="s">
        <v>15</v>
      </c>
      <c r="L163" s="41" t="s">
        <v>100</v>
      </c>
      <c r="M163" s="12">
        <v>3</v>
      </c>
      <c r="N163" s="113">
        <v>30000</v>
      </c>
      <c r="O163" s="113">
        <f>M163*N163</f>
        <v>90000</v>
      </c>
    </row>
    <row r="164" spans="2:15" s="6" customFormat="1" x14ac:dyDescent="0.2">
      <c r="B164" s="8"/>
      <c r="C164" s="83"/>
      <c r="D164" s="32"/>
      <c r="E164" s="32"/>
      <c r="F164" s="32"/>
      <c r="G164" s="32"/>
      <c r="H164" s="231"/>
      <c r="I164" s="100"/>
      <c r="J164" s="12"/>
      <c r="K164" s="9"/>
      <c r="L164" s="11"/>
      <c r="M164" s="12"/>
      <c r="N164" s="134" t="s">
        <v>18</v>
      </c>
      <c r="O164" s="118">
        <f>SUM(O151:O163)</f>
        <v>3930000</v>
      </c>
    </row>
    <row r="165" spans="2:15" s="6" customFormat="1" x14ac:dyDescent="0.2">
      <c r="B165" s="144"/>
      <c r="C165" s="243"/>
      <c r="D165" s="154"/>
      <c r="E165" s="154"/>
      <c r="F165" s="154"/>
      <c r="G165" s="154"/>
      <c r="H165" s="254" t="s">
        <v>434</v>
      </c>
      <c r="I165" s="155"/>
      <c r="J165" s="148"/>
      <c r="K165" s="145"/>
      <c r="L165" s="150"/>
      <c r="M165" s="148"/>
      <c r="N165" s="151"/>
      <c r="O165" s="156"/>
    </row>
    <row r="166" spans="2:15" s="6" customFormat="1" ht="45" x14ac:dyDescent="0.2">
      <c r="B166" s="39">
        <v>788</v>
      </c>
      <c r="C166" s="83" t="s">
        <v>14</v>
      </c>
      <c r="D166" s="32" t="s">
        <v>113</v>
      </c>
      <c r="E166" s="32"/>
      <c r="F166" s="32"/>
      <c r="G166" s="32" t="s">
        <v>43</v>
      </c>
      <c r="H166" s="258" t="s">
        <v>307</v>
      </c>
      <c r="I166" s="284" t="s">
        <v>254</v>
      </c>
      <c r="J166" s="12">
        <v>0</v>
      </c>
      <c r="K166" s="9" t="s">
        <v>15</v>
      </c>
      <c r="L166" s="41" t="s">
        <v>100</v>
      </c>
      <c r="M166" s="12">
        <v>30</v>
      </c>
      <c r="N166" s="113">
        <v>6500</v>
      </c>
      <c r="O166" s="113">
        <f>M166*N166</f>
        <v>195000</v>
      </c>
    </row>
    <row r="167" spans="2:15" s="6" customFormat="1" x14ac:dyDescent="0.2">
      <c r="B167" s="39">
        <v>788</v>
      </c>
      <c r="C167" s="83" t="s">
        <v>14</v>
      </c>
      <c r="D167" s="32" t="s">
        <v>114</v>
      </c>
      <c r="E167" s="32"/>
      <c r="F167" s="32"/>
      <c r="G167" s="32" t="s">
        <v>43</v>
      </c>
      <c r="H167" s="231" t="s">
        <v>115</v>
      </c>
      <c r="I167" s="24" t="s">
        <v>253</v>
      </c>
      <c r="J167" s="12">
        <v>0</v>
      </c>
      <c r="K167" s="9" t="s">
        <v>15</v>
      </c>
      <c r="L167" s="41" t="s">
        <v>100</v>
      </c>
      <c r="M167" s="12">
        <v>6</v>
      </c>
      <c r="N167" s="113">
        <v>2600</v>
      </c>
      <c r="O167" s="70">
        <f>M167*N167</f>
        <v>15600</v>
      </c>
    </row>
    <row r="168" spans="2:15" s="6" customFormat="1" x14ac:dyDescent="0.2">
      <c r="B168" s="45">
        <v>788</v>
      </c>
      <c r="C168" s="247">
        <v>0</v>
      </c>
      <c r="D168" s="32" t="s">
        <v>497</v>
      </c>
      <c r="E168" s="32"/>
      <c r="F168" s="32"/>
      <c r="G168" s="32" t="s">
        <v>43</v>
      </c>
      <c r="H168" s="258" t="s">
        <v>116</v>
      </c>
      <c r="I168" s="284" t="s">
        <v>254</v>
      </c>
      <c r="J168" s="12">
        <v>0</v>
      </c>
      <c r="K168" s="9" t="s">
        <v>15</v>
      </c>
      <c r="L168" s="41" t="s">
        <v>100</v>
      </c>
      <c r="M168" s="12">
        <v>26</v>
      </c>
      <c r="N168" s="136">
        <v>4900</v>
      </c>
      <c r="O168" s="70">
        <f>M168*N168</f>
        <v>127400</v>
      </c>
    </row>
    <row r="169" spans="2:15" s="6" customFormat="1" x14ac:dyDescent="0.2">
      <c r="B169" s="45">
        <v>788</v>
      </c>
      <c r="C169" s="247">
        <v>0</v>
      </c>
      <c r="D169" s="32" t="s">
        <v>397</v>
      </c>
      <c r="E169" s="32"/>
      <c r="F169" s="32"/>
      <c r="G169" s="32" t="s">
        <v>43</v>
      </c>
      <c r="H169" s="258" t="s">
        <v>304</v>
      </c>
      <c r="I169" s="284" t="s">
        <v>254</v>
      </c>
      <c r="J169" s="12">
        <v>0</v>
      </c>
      <c r="K169" s="9" t="s">
        <v>15</v>
      </c>
      <c r="L169" s="41" t="s">
        <v>100</v>
      </c>
      <c r="M169" s="12">
        <v>10</v>
      </c>
      <c r="N169" s="136">
        <v>8160</v>
      </c>
      <c r="O169" s="70">
        <f>M169*N169</f>
        <v>81600</v>
      </c>
    </row>
    <row r="170" spans="2:15" s="6" customFormat="1" x14ac:dyDescent="0.2">
      <c r="B170" s="45">
        <v>788</v>
      </c>
      <c r="C170" s="247">
        <v>0</v>
      </c>
      <c r="D170" s="32" t="s">
        <v>498</v>
      </c>
      <c r="E170" s="32"/>
      <c r="F170" s="32"/>
      <c r="G170" s="32" t="s">
        <v>43</v>
      </c>
      <c r="H170" s="258" t="s">
        <v>117</v>
      </c>
      <c r="I170" s="284" t="s">
        <v>254</v>
      </c>
      <c r="J170" s="12">
        <v>0</v>
      </c>
      <c r="K170" s="9" t="s">
        <v>15</v>
      </c>
      <c r="L170" s="41" t="s">
        <v>100</v>
      </c>
      <c r="M170" s="12">
        <v>40</v>
      </c>
      <c r="N170" s="136">
        <v>1500</v>
      </c>
      <c r="O170" s="70">
        <f>M170*N170</f>
        <v>60000</v>
      </c>
    </row>
    <row r="171" spans="2:15" s="6" customFormat="1" x14ac:dyDescent="0.2">
      <c r="B171" s="45">
        <v>788</v>
      </c>
      <c r="C171" s="247">
        <v>0</v>
      </c>
      <c r="D171" s="35" t="s">
        <v>499</v>
      </c>
      <c r="E171" s="32"/>
      <c r="F171" s="32"/>
      <c r="G171" s="32" t="s">
        <v>43</v>
      </c>
      <c r="H171" s="258" t="s">
        <v>305</v>
      </c>
      <c r="I171" s="284" t="s">
        <v>254</v>
      </c>
      <c r="J171" s="12">
        <v>0</v>
      </c>
      <c r="K171" s="9" t="s">
        <v>15</v>
      </c>
      <c r="L171" s="41" t="s">
        <v>100</v>
      </c>
      <c r="M171" s="12">
        <v>8</v>
      </c>
      <c r="N171" s="137">
        <v>6950</v>
      </c>
      <c r="O171" s="70">
        <f t="shared" ref="O171:O172" si="8">M171*N171</f>
        <v>55600</v>
      </c>
    </row>
    <row r="172" spans="2:15" s="6" customFormat="1" x14ac:dyDescent="0.2">
      <c r="B172" s="45">
        <v>788</v>
      </c>
      <c r="C172" s="247">
        <v>0</v>
      </c>
      <c r="D172" s="35" t="s">
        <v>500</v>
      </c>
      <c r="E172" s="32"/>
      <c r="F172" s="32"/>
      <c r="G172" s="32" t="s">
        <v>43</v>
      </c>
      <c r="H172" s="258" t="s">
        <v>306</v>
      </c>
      <c r="I172" s="284" t="s">
        <v>254</v>
      </c>
      <c r="J172" s="12">
        <v>0</v>
      </c>
      <c r="K172" s="9" t="s">
        <v>15</v>
      </c>
      <c r="L172" s="41" t="s">
        <v>100</v>
      </c>
      <c r="M172" s="12">
        <v>6</v>
      </c>
      <c r="N172" s="137">
        <v>6800</v>
      </c>
      <c r="O172" s="70">
        <f t="shared" si="8"/>
        <v>40800</v>
      </c>
    </row>
    <row r="173" spans="2:15" s="6" customFormat="1" x14ac:dyDescent="0.2">
      <c r="B173" s="59"/>
      <c r="C173" s="247"/>
      <c r="D173" s="60"/>
      <c r="E173" s="32"/>
      <c r="F173" s="32"/>
      <c r="G173" s="32"/>
      <c r="H173" s="258"/>
      <c r="I173" s="100"/>
      <c r="J173" s="12"/>
      <c r="K173" s="9"/>
      <c r="L173" s="11"/>
      <c r="M173" s="12"/>
      <c r="N173" s="134" t="s">
        <v>18</v>
      </c>
      <c r="O173" s="118">
        <f>SUM(O166:O172)</f>
        <v>576000</v>
      </c>
    </row>
    <row r="174" spans="2:15" s="6" customFormat="1" x14ac:dyDescent="0.2">
      <c r="B174" s="144"/>
      <c r="C174" s="243"/>
      <c r="D174" s="154"/>
      <c r="E174" s="154"/>
      <c r="F174" s="154"/>
      <c r="G174" s="154"/>
      <c r="H174" s="254" t="s">
        <v>435</v>
      </c>
      <c r="I174" s="155"/>
      <c r="J174" s="148"/>
      <c r="K174" s="145"/>
      <c r="L174" s="150"/>
      <c r="M174" s="148"/>
      <c r="N174" s="151"/>
      <c r="O174" s="156"/>
    </row>
    <row r="175" spans="2:15" s="6" customFormat="1" ht="22.5" x14ac:dyDescent="0.2">
      <c r="B175" s="39">
        <v>788</v>
      </c>
      <c r="C175" s="83" t="s">
        <v>14</v>
      </c>
      <c r="D175" s="35" t="s">
        <v>118</v>
      </c>
      <c r="E175" s="32"/>
      <c r="F175" s="32"/>
      <c r="G175" s="32" t="s">
        <v>43</v>
      </c>
      <c r="H175" s="231" t="s">
        <v>119</v>
      </c>
      <c r="I175" s="284" t="s">
        <v>254</v>
      </c>
      <c r="J175" s="12">
        <v>0</v>
      </c>
      <c r="K175" s="9" t="s">
        <v>15</v>
      </c>
      <c r="L175" s="41" t="s">
        <v>100</v>
      </c>
      <c r="M175" s="12">
        <v>12</v>
      </c>
      <c r="N175" s="136">
        <v>5394.06</v>
      </c>
      <c r="O175" s="70">
        <f t="shared" ref="O175:O201" si="9">M175*N175</f>
        <v>64728.72</v>
      </c>
    </row>
    <row r="176" spans="2:15" s="6" customFormat="1" ht="33.75" x14ac:dyDescent="0.2">
      <c r="B176" s="39">
        <v>788</v>
      </c>
      <c r="C176" s="83" t="s">
        <v>14</v>
      </c>
      <c r="D176" s="22" t="s">
        <v>120</v>
      </c>
      <c r="E176" s="32"/>
      <c r="F176" s="32"/>
      <c r="G176" s="32" t="s">
        <v>43</v>
      </c>
      <c r="H176" s="231" t="s">
        <v>121</v>
      </c>
      <c r="I176" s="284" t="s">
        <v>254</v>
      </c>
      <c r="J176" s="12">
        <v>0</v>
      </c>
      <c r="K176" s="9" t="s">
        <v>15</v>
      </c>
      <c r="L176" s="41" t="s">
        <v>100</v>
      </c>
      <c r="M176" s="12">
        <v>20</v>
      </c>
      <c r="N176" s="136">
        <v>2400</v>
      </c>
      <c r="O176" s="70">
        <f t="shared" si="9"/>
        <v>48000</v>
      </c>
    </row>
    <row r="177" spans="2:15" s="6" customFormat="1" x14ac:dyDescent="0.2">
      <c r="B177" s="39">
        <v>788</v>
      </c>
      <c r="C177" s="83" t="s">
        <v>14</v>
      </c>
      <c r="D177" s="61" t="s">
        <v>122</v>
      </c>
      <c r="E177" s="32"/>
      <c r="F177" s="32"/>
      <c r="G177" s="32" t="s">
        <v>43</v>
      </c>
      <c r="H177" s="231" t="s">
        <v>123</v>
      </c>
      <c r="I177" s="284" t="s">
        <v>308</v>
      </c>
      <c r="J177" s="12">
        <v>0</v>
      </c>
      <c r="K177" s="9" t="s">
        <v>15</v>
      </c>
      <c r="L177" s="41" t="s">
        <v>100</v>
      </c>
      <c r="M177" s="12">
        <v>3</v>
      </c>
      <c r="N177" s="136">
        <v>5500</v>
      </c>
      <c r="O177" s="70">
        <f t="shared" si="9"/>
        <v>16500</v>
      </c>
    </row>
    <row r="178" spans="2:15" s="6" customFormat="1" ht="45" x14ac:dyDescent="0.2">
      <c r="B178" s="39">
        <v>788</v>
      </c>
      <c r="C178" s="83" t="s">
        <v>14</v>
      </c>
      <c r="D178" s="22" t="s">
        <v>124</v>
      </c>
      <c r="E178" s="32"/>
      <c r="F178" s="32"/>
      <c r="G178" s="32" t="s">
        <v>43</v>
      </c>
      <c r="H178" s="266" t="s">
        <v>125</v>
      </c>
      <c r="I178" s="284" t="s">
        <v>254</v>
      </c>
      <c r="J178" s="12">
        <v>0</v>
      </c>
      <c r="K178" s="9" t="s">
        <v>15</v>
      </c>
      <c r="L178" s="41" t="s">
        <v>100</v>
      </c>
      <c r="M178" s="12">
        <v>5</v>
      </c>
      <c r="N178" s="136">
        <v>13427.4</v>
      </c>
      <c r="O178" s="70">
        <f t="shared" si="9"/>
        <v>67137</v>
      </c>
    </row>
    <row r="179" spans="2:15" s="6" customFormat="1" ht="22.5" x14ac:dyDescent="0.2">
      <c r="B179" s="39">
        <v>788</v>
      </c>
      <c r="C179" s="83" t="s">
        <v>14</v>
      </c>
      <c r="D179" s="61" t="s">
        <v>124</v>
      </c>
      <c r="E179" s="32"/>
      <c r="F179" s="32"/>
      <c r="G179" s="32" t="s">
        <v>43</v>
      </c>
      <c r="H179" s="231" t="s">
        <v>126</v>
      </c>
      <c r="I179" s="284" t="s">
        <v>254</v>
      </c>
      <c r="J179" s="12">
        <v>0</v>
      </c>
      <c r="K179" s="9" t="s">
        <v>15</v>
      </c>
      <c r="L179" s="41" t="s">
        <v>100</v>
      </c>
      <c r="M179" s="12">
        <v>20</v>
      </c>
      <c r="N179" s="136">
        <v>17950</v>
      </c>
      <c r="O179" s="70">
        <f t="shared" si="9"/>
        <v>359000</v>
      </c>
    </row>
    <row r="180" spans="2:15" s="6" customFormat="1" x14ac:dyDescent="0.2">
      <c r="B180" s="39">
        <v>788</v>
      </c>
      <c r="C180" s="83" t="s">
        <v>14</v>
      </c>
      <c r="D180" s="61" t="s">
        <v>501</v>
      </c>
      <c r="E180" s="32"/>
      <c r="F180" s="32"/>
      <c r="G180" s="32" t="s">
        <v>43</v>
      </c>
      <c r="H180" s="231" t="s">
        <v>309</v>
      </c>
      <c r="I180" s="284" t="s">
        <v>254</v>
      </c>
      <c r="J180" s="12">
        <v>0</v>
      </c>
      <c r="K180" s="9" t="s">
        <v>15</v>
      </c>
      <c r="L180" s="41" t="s">
        <v>100</v>
      </c>
      <c r="M180" s="12">
        <v>10</v>
      </c>
      <c r="N180" s="136">
        <v>4520</v>
      </c>
      <c r="O180" s="70">
        <f>M180*N180</f>
        <v>45200</v>
      </c>
    </row>
    <row r="181" spans="2:15" s="6" customFormat="1" x14ac:dyDescent="0.2">
      <c r="B181" s="39">
        <v>788</v>
      </c>
      <c r="C181" s="83" t="s">
        <v>14</v>
      </c>
      <c r="D181" s="61" t="s">
        <v>502</v>
      </c>
      <c r="E181" s="32"/>
      <c r="F181" s="32"/>
      <c r="G181" s="32" t="s">
        <v>43</v>
      </c>
      <c r="H181" s="231" t="s">
        <v>127</v>
      </c>
      <c r="I181" s="284" t="s">
        <v>254</v>
      </c>
      <c r="J181" s="12">
        <v>0</v>
      </c>
      <c r="K181" s="9" t="s">
        <v>15</v>
      </c>
      <c r="L181" s="41" t="s">
        <v>100</v>
      </c>
      <c r="M181" s="12">
        <v>20</v>
      </c>
      <c r="N181" s="136">
        <v>2500</v>
      </c>
      <c r="O181" s="70">
        <f>M181*N181</f>
        <v>50000</v>
      </c>
    </row>
    <row r="182" spans="2:15" s="6" customFormat="1" x14ac:dyDescent="0.2">
      <c r="B182" s="39">
        <v>788</v>
      </c>
      <c r="C182" s="83" t="s">
        <v>14</v>
      </c>
      <c r="D182" s="61" t="s">
        <v>502</v>
      </c>
      <c r="E182" s="32"/>
      <c r="F182" s="32"/>
      <c r="G182" s="32" t="s">
        <v>43</v>
      </c>
      <c r="H182" s="231" t="s">
        <v>587</v>
      </c>
      <c r="I182" s="284" t="s">
        <v>254</v>
      </c>
      <c r="J182" s="12">
        <v>0</v>
      </c>
      <c r="K182" s="9" t="s">
        <v>15</v>
      </c>
      <c r="L182" s="41" t="s">
        <v>100</v>
      </c>
      <c r="M182" s="12">
        <v>16</v>
      </c>
      <c r="N182" s="136">
        <v>2185</v>
      </c>
      <c r="O182" s="70">
        <f>M182*N182</f>
        <v>34960</v>
      </c>
    </row>
    <row r="183" spans="2:15" s="6" customFormat="1" x14ac:dyDescent="0.2">
      <c r="B183" s="39">
        <v>788</v>
      </c>
      <c r="C183" s="83" t="s">
        <v>14</v>
      </c>
      <c r="D183" s="61" t="s">
        <v>503</v>
      </c>
      <c r="E183" s="32"/>
      <c r="F183" s="32"/>
      <c r="G183" s="32" t="s">
        <v>43</v>
      </c>
      <c r="H183" s="231" t="s">
        <v>128</v>
      </c>
      <c r="I183" s="284" t="s">
        <v>254</v>
      </c>
      <c r="J183" s="12">
        <v>0</v>
      </c>
      <c r="K183" s="9" t="s">
        <v>15</v>
      </c>
      <c r="L183" s="41" t="s">
        <v>100</v>
      </c>
      <c r="M183" s="12">
        <v>30</v>
      </c>
      <c r="N183" s="136">
        <v>1200</v>
      </c>
      <c r="O183" s="70">
        <f t="shared" si="9"/>
        <v>36000</v>
      </c>
    </row>
    <row r="184" spans="2:15" s="6" customFormat="1" x14ac:dyDescent="0.2">
      <c r="B184" s="62">
        <v>788</v>
      </c>
      <c r="C184" s="246">
        <v>0</v>
      </c>
      <c r="D184" s="61" t="s">
        <v>504</v>
      </c>
      <c r="E184" s="32"/>
      <c r="F184" s="32"/>
      <c r="G184" s="32" t="s">
        <v>43</v>
      </c>
      <c r="H184" s="231" t="s">
        <v>130</v>
      </c>
      <c r="I184" s="284" t="s">
        <v>254</v>
      </c>
      <c r="J184" s="12">
        <v>0</v>
      </c>
      <c r="K184" s="9" t="s">
        <v>15</v>
      </c>
      <c r="L184" s="41" t="s">
        <v>100</v>
      </c>
      <c r="M184" s="41">
        <v>250</v>
      </c>
      <c r="N184" s="136">
        <v>46</v>
      </c>
      <c r="O184" s="70">
        <f t="shared" si="9"/>
        <v>11500</v>
      </c>
    </row>
    <row r="185" spans="2:15" s="6" customFormat="1" x14ac:dyDescent="0.2">
      <c r="B185" s="62">
        <v>788</v>
      </c>
      <c r="C185" s="246">
        <v>0</v>
      </c>
      <c r="D185" s="61" t="s">
        <v>505</v>
      </c>
      <c r="E185" s="32"/>
      <c r="F185" s="32"/>
      <c r="G185" s="32" t="s">
        <v>43</v>
      </c>
      <c r="H185" s="231" t="s">
        <v>310</v>
      </c>
      <c r="I185" s="284" t="s">
        <v>254</v>
      </c>
      <c r="J185" s="12">
        <v>0</v>
      </c>
      <c r="K185" s="9" t="s">
        <v>15</v>
      </c>
      <c r="L185" s="41" t="s">
        <v>100</v>
      </c>
      <c r="M185" s="41">
        <v>3</v>
      </c>
      <c r="N185" s="137">
        <v>850</v>
      </c>
      <c r="O185" s="70">
        <f t="shared" si="9"/>
        <v>2550</v>
      </c>
    </row>
    <row r="186" spans="2:15" s="6" customFormat="1" x14ac:dyDescent="0.2">
      <c r="B186" s="62">
        <v>788</v>
      </c>
      <c r="C186" s="246">
        <v>0</v>
      </c>
      <c r="D186" s="61" t="s">
        <v>506</v>
      </c>
      <c r="E186" s="32"/>
      <c r="F186" s="32"/>
      <c r="G186" s="32" t="s">
        <v>43</v>
      </c>
      <c r="H186" s="231" t="s">
        <v>131</v>
      </c>
      <c r="I186" s="284" t="s">
        <v>308</v>
      </c>
      <c r="J186" s="12">
        <v>0</v>
      </c>
      <c r="K186" s="9" t="s">
        <v>15</v>
      </c>
      <c r="L186" s="41" t="s">
        <v>100</v>
      </c>
      <c r="M186" s="41">
        <v>5</v>
      </c>
      <c r="N186" s="136">
        <v>850</v>
      </c>
      <c r="O186" s="70">
        <f t="shared" si="9"/>
        <v>4250</v>
      </c>
    </row>
    <row r="187" spans="2:15" s="6" customFormat="1" x14ac:dyDescent="0.2">
      <c r="B187" s="62">
        <v>788</v>
      </c>
      <c r="C187" s="246">
        <v>0</v>
      </c>
      <c r="D187" s="61" t="s">
        <v>507</v>
      </c>
      <c r="E187" s="32"/>
      <c r="F187" s="32"/>
      <c r="G187" s="32" t="s">
        <v>43</v>
      </c>
      <c r="H187" s="231" t="s">
        <v>312</v>
      </c>
      <c r="I187" s="284" t="s">
        <v>308</v>
      </c>
      <c r="J187" s="12">
        <v>0</v>
      </c>
      <c r="K187" s="9" t="s">
        <v>15</v>
      </c>
      <c r="L187" s="41" t="s">
        <v>100</v>
      </c>
      <c r="M187" s="41">
        <v>3</v>
      </c>
      <c r="N187" s="136">
        <v>895</v>
      </c>
      <c r="O187" s="70">
        <f t="shared" si="9"/>
        <v>2685</v>
      </c>
    </row>
    <row r="188" spans="2:15" s="6" customFormat="1" x14ac:dyDescent="0.2">
      <c r="B188" s="62">
        <v>788</v>
      </c>
      <c r="C188" s="246">
        <v>0</v>
      </c>
      <c r="D188" s="61" t="s">
        <v>508</v>
      </c>
      <c r="E188" s="32"/>
      <c r="F188" s="32"/>
      <c r="G188" s="32" t="s">
        <v>43</v>
      </c>
      <c r="H188" s="231" t="s">
        <v>313</v>
      </c>
      <c r="I188" s="284" t="s">
        <v>308</v>
      </c>
      <c r="J188" s="12">
        <v>0</v>
      </c>
      <c r="K188" s="9" t="s">
        <v>15</v>
      </c>
      <c r="L188" s="41" t="s">
        <v>100</v>
      </c>
      <c r="M188" s="41">
        <v>3</v>
      </c>
      <c r="N188" s="136">
        <v>895</v>
      </c>
      <c r="O188" s="70">
        <f t="shared" si="9"/>
        <v>2685</v>
      </c>
    </row>
    <row r="189" spans="2:15" s="6" customFormat="1" x14ac:dyDescent="0.2">
      <c r="B189" s="62">
        <v>788</v>
      </c>
      <c r="C189" s="246">
        <v>0</v>
      </c>
      <c r="D189" s="61" t="s">
        <v>509</v>
      </c>
      <c r="E189" s="32"/>
      <c r="F189" s="32"/>
      <c r="G189" s="32" t="s">
        <v>43</v>
      </c>
      <c r="H189" s="231" t="s">
        <v>311</v>
      </c>
      <c r="I189" s="284" t="s">
        <v>256</v>
      </c>
      <c r="J189" s="12">
        <v>0</v>
      </c>
      <c r="K189" s="9" t="s">
        <v>15</v>
      </c>
      <c r="L189" s="41" t="s">
        <v>100</v>
      </c>
      <c r="M189" s="41">
        <v>30</v>
      </c>
      <c r="N189" s="137">
        <v>350</v>
      </c>
      <c r="O189" s="70">
        <f t="shared" si="9"/>
        <v>10500</v>
      </c>
    </row>
    <row r="190" spans="2:15" s="6" customFormat="1" x14ac:dyDescent="0.2">
      <c r="B190" s="62">
        <v>788</v>
      </c>
      <c r="C190" s="246">
        <v>0</v>
      </c>
      <c r="D190" s="61" t="s">
        <v>327</v>
      </c>
      <c r="E190" s="32"/>
      <c r="F190" s="32"/>
      <c r="G190" s="32" t="s">
        <v>43</v>
      </c>
      <c r="H190" s="267" t="s">
        <v>314</v>
      </c>
      <c r="I190" s="284" t="s">
        <v>254</v>
      </c>
      <c r="J190" s="12">
        <v>0</v>
      </c>
      <c r="K190" s="9" t="s">
        <v>15</v>
      </c>
      <c r="L190" s="41" t="s">
        <v>100</v>
      </c>
      <c r="M190" s="12">
        <v>10</v>
      </c>
      <c r="N190" s="137">
        <v>14420</v>
      </c>
      <c r="O190" s="70">
        <f t="shared" si="9"/>
        <v>144200</v>
      </c>
    </row>
    <row r="191" spans="2:15" s="6" customFormat="1" x14ac:dyDescent="0.2">
      <c r="B191" s="62">
        <v>788</v>
      </c>
      <c r="C191" s="246">
        <v>0</v>
      </c>
      <c r="D191" s="61" t="s">
        <v>328</v>
      </c>
      <c r="E191" s="32"/>
      <c r="F191" s="32"/>
      <c r="G191" s="32" t="s">
        <v>43</v>
      </c>
      <c r="H191" s="267" t="s">
        <v>315</v>
      </c>
      <c r="I191" s="284" t="s">
        <v>254</v>
      </c>
      <c r="J191" s="12">
        <v>0</v>
      </c>
      <c r="K191" s="9" t="s">
        <v>15</v>
      </c>
      <c r="L191" s="41" t="s">
        <v>100</v>
      </c>
      <c r="M191" s="12">
        <v>5</v>
      </c>
      <c r="N191" s="137">
        <v>19940</v>
      </c>
      <c r="O191" s="70">
        <f t="shared" si="9"/>
        <v>99700</v>
      </c>
    </row>
    <row r="192" spans="2:15" s="6" customFormat="1" x14ac:dyDescent="0.2">
      <c r="B192" s="62">
        <v>788</v>
      </c>
      <c r="C192" s="246">
        <v>0</v>
      </c>
      <c r="D192" s="61" t="s">
        <v>329</v>
      </c>
      <c r="E192" s="32"/>
      <c r="F192" s="32"/>
      <c r="G192" s="32" t="s">
        <v>43</v>
      </c>
      <c r="H192" s="267" t="s">
        <v>316</v>
      </c>
      <c r="I192" s="284" t="s">
        <v>254</v>
      </c>
      <c r="J192" s="12">
        <v>0</v>
      </c>
      <c r="K192" s="9" t="s">
        <v>15</v>
      </c>
      <c r="L192" s="41" t="s">
        <v>100</v>
      </c>
      <c r="M192" s="12">
        <v>8</v>
      </c>
      <c r="N192" s="137">
        <v>8950</v>
      </c>
      <c r="O192" s="70">
        <f t="shared" si="9"/>
        <v>71600</v>
      </c>
    </row>
    <row r="193" spans="2:19" s="6" customFormat="1" x14ac:dyDescent="0.2">
      <c r="B193" s="62">
        <v>788</v>
      </c>
      <c r="C193" s="246">
        <v>0</v>
      </c>
      <c r="D193" s="61" t="s">
        <v>330</v>
      </c>
      <c r="E193" s="32"/>
      <c r="F193" s="32"/>
      <c r="G193" s="32" t="s">
        <v>43</v>
      </c>
      <c r="H193" s="267" t="s">
        <v>317</v>
      </c>
      <c r="I193" s="284" t="s">
        <v>254</v>
      </c>
      <c r="J193" s="12">
        <v>0</v>
      </c>
      <c r="K193" s="9" t="s">
        <v>15</v>
      </c>
      <c r="L193" s="41" t="s">
        <v>100</v>
      </c>
      <c r="M193" s="12">
        <v>500</v>
      </c>
      <c r="N193" s="137">
        <v>80</v>
      </c>
      <c r="O193" s="70">
        <f t="shared" si="9"/>
        <v>40000</v>
      </c>
    </row>
    <row r="194" spans="2:19" s="6" customFormat="1" x14ac:dyDescent="0.2">
      <c r="B194" s="62">
        <v>788</v>
      </c>
      <c r="C194" s="246">
        <v>0</v>
      </c>
      <c r="D194" s="61" t="s">
        <v>330</v>
      </c>
      <c r="E194" s="32"/>
      <c r="F194" s="32"/>
      <c r="G194" s="32" t="s">
        <v>43</v>
      </c>
      <c r="H194" s="267" t="s">
        <v>318</v>
      </c>
      <c r="I194" s="284" t="s">
        <v>254</v>
      </c>
      <c r="J194" s="12">
        <v>0</v>
      </c>
      <c r="K194" s="9" t="s">
        <v>15</v>
      </c>
      <c r="L194" s="41" t="s">
        <v>100</v>
      </c>
      <c r="M194" s="12">
        <v>500</v>
      </c>
      <c r="N194" s="137">
        <v>80</v>
      </c>
      <c r="O194" s="70">
        <f t="shared" si="9"/>
        <v>40000</v>
      </c>
    </row>
    <row r="195" spans="2:19" s="6" customFormat="1" ht="22.5" x14ac:dyDescent="0.2">
      <c r="B195" s="62">
        <v>788</v>
      </c>
      <c r="C195" s="246">
        <v>0</v>
      </c>
      <c r="D195" s="61" t="s">
        <v>331</v>
      </c>
      <c r="E195" s="32"/>
      <c r="F195" s="32"/>
      <c r="G195" s="32" t="s">
        <v>43</v>
      </c>
      <c r="H195" s="267" t="s">
        <v>319</v>
      </c>
      <c r="I195" s="284" t="s">
        <v>254</v>
      </c>
      <c r="J195" s="12">
        <v>0</v>
      </c>
      <c r="K195" s="9" t="s">
        <v>15</v>
      </c>
      <c r="L195" s="41" t="s">
        <v>100</v>
      </c>
      <c r="M195" s="12">
        <v>500</v>
      </c>
      <c r="N195" s="137">
        <v>950</v>
      </c>
      <c r="O195" s="70">
        <f t="shared" si="9"/>
        <v>475000</v>
      </c>
    </row>
    <row r="196" spans="2:19" s="6" customFormat="1" ht="22.5" x14ac:dyDescent="0.2">
      <c r="B196" s="62">
        <v>788</v>
      </c>
      <c r="C196" s="246">
        <v>0</v>
      </c>
      <c r="D196" s="61" t="s">
        <v>331</v>
      </c>
      <c r="E196" s="32"/>
      <c r="F196" s="32"/>
      <c r="G196" s="32" t="s">
        <v>43</v>
      </c>
      <c r="H196" s="267" t="s">
        <v>320</v>
      </c>
      <c r="I196" s="284" t="s">
        <v>254</v>
      </c>
      <c r="J196" s="12">
        <v>0</v>
      </c>
      <c r="K196" s="9" t="s">
        <v>15</v>
      </c>
      <c r="L196" s="41" t="s">
        <v>100</v>
      </c>
      <c r="M196" s="12">
        <v>500</v>
      </c>
      <c r="N196" s="137">
        <v>950</v>
      </c>
      <c r="O196" s="70">
        <f t="shared" si="9"/>
        <v>475000</v>
      </c>
    </row>
    <row r="197" spans="2:19" s="6" customFormat="1" ht="22.5" x14ac:dyDescent="0.2">
      <c r="B197" s="62">
        <v>788</v>
      </c>
      <c r="C197" s="246">
        <v>0</v>
      </c>
      <c r="D197" s="61" t="s">
        <v>331</v>
      </c>
      <c r="E197" s="32"/>
      <c r="F197" s="32"/>
      <c r="G197" s="32" t="s">
        <v>43</v>
      </c>
      <c r="H197" s="267" t="s">
        <v>321</v>
      </c>
      <c r="I197" s="284" t="s">
        <v>254</v>
      </c>
      <c r="J197" s="12">
        <v>0</v>
      </c>
      <c r="K197" s="9" t="s">
        <v>15</v>
      </c>
      <c r="L197" s="41" t="s">
        <v>100</v>
      </c>
      <c r="M197" s="12">
        <v>17</v>
      </c>
      <c r="N197" s="137">
        <v>415</v>
      </c>
      <c r="O197" s="70">
        <f t="shared" si="9"/>
        <v>7055</v>
      </c>
    </row>
    <row r="198" spans="2:19" s="6" customFormat="1" x14ac:dyDescent="0.2">
      <c r="B198" s="62">
        <v>788</v>
      </c>
      <c r="C198" s="246">
        <v>0</v>
      </c>
      <c r="D198" s="61" t="s">
        <v>332</v>
      </c>
      <c r="E198" s="32"/>
      <c r="F198" s="32"/>
      <c r="G198" s="32" t="s">
        <v>43</v>
      </c>
      <c r="H198" s="267" t="s">
        <v>323</v>
      </c>
      <c r="I198" s="284" t="s">
        <v>254</v>
      </c>
      <c r="J198" s="12">
        <v>0</v>
      </c>
      <c r="K198" s="9" t="s">
        <v>15</v>
      </c>
      <c r="L198" s="41" t="s">
        <v>100</v>
      </c>
      <c r="M198" s="12">
        <v>50</v>
      </c>
      <c r="N198" s="137">
        <v>350</v>
      </c>
      <c r="O198" s="70">
        <f t="shared" si="9"/>
        <v>17500</v>
      </c>
    </row>
    <row r="199" spans="2:19" s="6" customFormat="1" x14ac:dyDescent="0.2">
      <c r="B199" s="62">
        <v>788</v>
      </c>
      <c r="C199" s="246">
        <v>0</v>
      </c>
      <c r="D199" s="61" t="s">
        <v>332</v>
      </c>
      <c r="E199" s="32"/>
      <c r="F199" s="32"/>
      <c r="G199" s="32" t="s">
        <v>43</v>
      </c>
      <c r="H199" s="267" t="s">
        <v>324</v>
      </c>
      <c r="I199" s="284" t="s">
        <v>254</v>
      </c>
      <c r="J199" s="12">
        <v>0</v>
      </c>
      <c r="K199" s="9" t="s">
        <v>15</v>
      </c>
      <c r="L199" s="41" t="s">
        <v>100</v>
      </c>
      <c r="M199" s="12">
        <v>70</v>
      </c>
      <c r="N199" s="137">
        <v>400</v>
      </c>
      <c r="O199" s="70">
        <f t="shared" si="9"/>
        <v>28000</v>
      </c>
    </row>
    <row r="200" spans="2:19" s="6" customFormat="1" x14ac:dyDescent="0.2">
      <c r="B200" s="62">
        <v>788</v>
      </c>
      <c r="C200" s="246">
        <v>0</v>
      </c>
      <c r="D200" s="61" t="s">
        <v>333</v>
      </c>
      <c r="E200" s="32"/>
      <c r="F200" s="32"/>
      <c r="G200" s="32" t="s">
        <v>43</v>
      </c>
      <c r="H200" s="267" t="s">
        <v>325</v>
      </c>
      <c r="I200" s="284" t="s">
        <v>254</v>
      </c>
      <c r="J200" s="12">
        <v>0</v>
      </c>
      <c r="K200" s="9" t="s">
        <v>15</v>
      </c>
      <c r="L200" s="41" t="s">
        <v>100</v>
      </c>
      <c r="M200" s="12">
        <v>4</v>
      </c>
      <c r="N200" s="137">
        <v>26650</v>
      </c>
      <c r="O200" s="70">
        <f t="shared" si="9"/>
        <v>106600</v>
      </c>
    </row>
    <row r="201" spans="2:19" s="6" customFormat="1" ht="33.75" x14ac:dyDescent="0.2">
      <c r="B201" s="62">
        <v>788</v>
      </c>
      <c r="C201" s="246">
        <v>0</v>
      </c>
      <c r="D201" s="61" t="s">
        <v>334</v>
      </c>
      <c r="E201" s="32"/>
      <c r="F201" s="32"/>
      <c r="G201" s="32" t="s">
        <v>43</v>
      </c>
      <c r="H201" s="267" t="s">
        <v>326</v>
      </c>
      <c r="I201" s="284" t="s">
        <v>254</v>
      </c>
      <c r="J201" s="12">
        <v>0</v>
      </c>
      <c r="K201" s="9" t="s">
        <v>15</v>
      </c>
      <c r="L201" s="41" t="s">
        <v>129</v>
      </c>
      <c r="M201" s="12">
        <v>3</v>
      </c>
      <c r="N201" s="137">
        <v>279883.09333333344</v>
      </c>
      <c r="O201" s="70">
        <f t="shared" si="9"/>
        <v>839649.28000000026</v>
      </c>
      <c r="S201" s="292"/>
    </row>
    <row r="202" spans="2:19" s="6" customFormat="1" ht="9.75" customHeight="1" x14ac:dyDescent="0.2">
      <c r="B202" s="8"/>
      <c r="C202" s="83"/>
      <c r="D202" s="32"/>
      <c r="E202" s="32"/>
      <c r="F202" s="32"/>
      <c r="G202" s="32"/>
      <c r="H202" s="231"/>
      <c r="I202" s="100"/>
      <c r="J202" s="12"/>
      <c r="K202" s="9"/>
      <c r="L202" s="11"/>
      <c r="M202" s="12"/>
      <c r="N202" s="134" t="s">
        <v>18</v>
      </c>
      <c r="O202" s="118">
        <f>SUM(O175:O201)</f>
        <v>3100000</v>
      </c>
      <c r="Q202" s="290"/>
      <c r="R202" s="291"/>
    </row>
    <row r="203" spans="2:19" s="6" customFormat="1" ht="21" x14ac:dyDescent="0.2">
      <c r="B203" s="144"/>
      <c r="C203" s="243"/>
      <c r="D203" s="154"/>
      <c r="E203" s="154"/>
      <c r="F203" s="154"/>
      <c r="G203" s="154"/>
      <c r="H203" s="254" t="s">
        <v>436</v>
      </c>
      <c r="I203" s="147"/>
      <c r="J203" s="148"/>
      <c r="K203" s="149"/>
      <c r="L203" s="150"/>
      <c r="M203" s="148"/>
      <c r="N203" s="151"/>
      <c r="O203" s="162"/>
    </row>
    <row r="204" spans="2:19" s="6" customFormat="1" ht="22.5" x14ac:dyDescent="0.2">
      <c r="B204" s="62">
        <v>788</v>
      </c>
      <c r="C204" s="246">
        <v>0</v>
      </c>
      <c r="D204" s="32" t="s">
        <v>132</v>
      </c>
      <c r="E204" s="32"/>
      <c r="F204" s="32"/>
      <c r="G204" s="32" t="s">
        <v>43</v>
      </c>
      <c r="H204" s="258" t="s">
        <v>133</v>
      </c>
      <c r="I204" s="284" t="s">
        <v>254</v>
      </c>
      <c r="J204" s="12">
        <v>0</v>
      </c>
      <c r="K204" s="9" t="s">
        <v>15</v>
      </c>
      <c r="L204" s="41" t="s">
        <v>129</v>
      </c>
      <c r="M204" s="41">
        <v>12</v>
      </c>
      <c r="N204" s="212">
        <v>7250</v>
      </c>
      <c r="O204" s="70">
        <f>M204*N204</f>
        <v>87000</v>
      </c>
    </row>
    <row r="205" spans="2:19" s="6" customFormat="1" ht="33.75" x14ac:dyDescent="0.2">
      <c r="B205" s="62">
        <v>788</v>
      </c>
      <c r="C205" s="246">
        <v>0</v>
      </c>
      <c r="D205" s="32" t="s">
        <v>134</v>
      </c>
      <c r="E205" s="32"/>
      <c r="F205" s="32"/>
      <c r="G205" s="32" t="s">
        <v>43</v>
      </c>
      <c r="H205" s="258" t="s">
        <v>336</v>
      </c>
      <c r="I205" s="24" t="s">
        <v>253</v>
      </c>
      <c r="J205" s="12">
        <v>0</v>
      </c>
      <c r="K205" s="9" t="s">
        <v>15</v>
      </c>
      <c r="L205" s="41" t="s">
        <v>129</v>
      </c>
      <c r="M205" s="41">
        <v>12</v>
      </c>
      <c r="N205" s="212">
        <v>5290</v>
      </c>
      <c r="O205" s="70">
        <f>M205*N205</f>
        <v>63480</v>
      </c>
    </row>
    <row r="206" spans="2:19" s="6" customFormat="1" x14ac:dyDescent="0.2">
      <c r="B206" s="62">
        <v>788</v>
      </c>
      <c r="C206" s="246">
        <v>0</v>
      </c>
      <c r="D206" s="131" t="s">
        <v>338</v>
      </c>
      <c r="E206" s="32"/>
      <c r="F206" s="32"/>
      <c r="G206" s="32" t="s">
        <v>43</v>
      </c>
      <c r="H206" s="258" t="s">
        <v>341</v>
      </c>
      <c r="I206" s="284" t="s">
        <v>254</v>
      </c>
      <c r="J206" s="12">
        <v>0</v>
      </c>
      <c r="K206" s="9" t="s">
        <v>15</v>
      </c>
      <c r="L206" s="41" t="s">
        <v>129</v>
      </c>
      <c r="M206" s="41">
        <v>16</v>
      </c>
      <c r="N206" s="135">
        <v>5700</v>
      </c>
      <c r="O206" s="70">
        <f t="shared" ref="O206:O209" si="10">M206*N206</f>
        <v>91200</v>
      </c>
    </row>
    <row r="207" spans="2:19" s="6" customFormat="1" x14ac:dyDescent="0.2">
      <c r="B207" s="62">
        <v>788</v>
      </c>
      <c r="C207" s="246">
        <v>0</v>
      </c>
      <c r="D207" s="32" t="s">
        <v>340</v>
      </c>
      <c r="E207" s="32"/>
      <c r="F207" s="32"/>
      <c r="G207" s="32" t="s">
        <v>43</v>
      </c>
      <c r="H207" s="258" t="s">
        <v>135</v>
      </c>
      <c r="I207" s="284" t="s">
        <v>308</v>
      </c>
      <c r="J207" s="12">
        <v>0</v>
      </c>
      <c r="K207" s="9" t="s">
        <v>15</v>
      </c>
      <c r="L207" s="41" t="s">
        <v>129</v>
      </c>
      <c r="M207" s="41">
        <v>10</v>
      </c>
      <c r="N207" s="135">
        <v>2200</v>
      </c>
      <c r="O207" s="70">
        <f t="shared" si="10"/>
        <v>22000</v>
      </c>
    </row>
    <row r="208" spans="2:19" s="6" customFormat="1" x14ac:dyDescent="0.2">
      <c r="B208" s="62">
        <v>788</v>
      </c>
      <c r="C208" s="246">
        <v>0</v>
      </c>
      <c r="D208" s="32" t="s">
        <v>339</v>
      </c>
      <c r="E208" s="32"/>
      <c r="F208" s="32"/>
      <c r="G208" s="32" t="s">
        <v>43</v>
      </c>
      <c r="H208" s="258" t="s">
        <v>342</v>
      </c>
      <c r="I208" s="284" t="s">
        <v>344</v>
      </c>
      <c r="J208" s="12">
        <v>0</v>
      </c>
      <c r="K208" s="9" t="s">
        <v>15</v>
      </c>
      <c r="L208" s="41" t="s">
        <v>129</v>
      </c>
      <c r="M208" s="41">
        <v>10</v>
      </c>
      <c r="N208" s="135">
        <v>4890</v>
      </c>
      <c r="O208" s="70">
        <f t="shared" si="10"/>
        <v>48900</v>
      </c>
    </row>
    <row r="209" spans="2:15" s="6" customFormat="1" x14ac:dyDescent="0.2">
      <c r="B209" s="62">
        <v>788</v>
      </c>
      <c r="C209" s="246">
        <v>0</v>
      </c>
      <c r="D209" s="32" t="s">
        <v>339</v>
      </c>
      <c r="E209" s="32"/>
      <c r="F209" s="32"/>
      <c r="G209" s="32" t="s">
        <v>43</v>
      </c>
      <c r="H209" s="258" t="s">
        <v>343</v>
      </c>
      <c r="I209" s="284" t="s">
        <v>308</v>
      </c>
      <c r="J209" s="12">
        <v>0</v>
      </c>
      <c r="K209" s="9" t="s">
        <v>15</v>
      </c>
      <c r="L209" s="41" t="s">
        <v>129</v>
      </c>
      <c r="M209" s="41">
        <v>15</v>
      </c>
      <c r="N209" s="211">
        <v>5861.333333333333</v>
      </c>
      <c r="O209" s="70">
        <f t="shared" si="10"/>
        <v>87920</v>
      </c>
    </row>
    <row r="210" spans="2:15" s="6" customFormat="1" x14ac:dyDescent="0.2">
      <c r="B210" s="8"/>
      <c r="C210" s="83"/>
      <c r="D210" s="32"/>
      <c r="E210" s="32"/>
      <c r="F210" s="32"/>
      <c r="G210" s="32"/>
      <c r="H210" s="231"/>
      <c r="I210" s="100"/>
      <c r="J210" s="12"/>
      <c r="K210" s="44"/>
      <c r="L210" s="11"/>
      <c r="M210" s="12"/>
      <c r="N210" s="138" t="s">
        <v>18</v>
      </c>
      <c r="O210" s="118">
        <f>SUM(O204:O209)</f>
        <v>400500</v>
      </c>
    </row>
    <row r="211" spans="2:15" s="6" customFormat="1" x14ac:dyDescent="0.2">
      <c r="B211" s="144"/>
      <c r="C211" s="243"/>
      <c r="D211" s="154"/>
      <c r="E211" s="154"/>
      <c r="F211" s="154"/>
      <c r="G211" s="154"/>
      <c r="H211" s="254" t="s">
        <v>437</v>
      </c>
      <c r="I211" s="155"/>
      <c r="J211" s="148"/>
      <c r="K211" s="149"/>
      <c r="L211" s="150"/>
      <c r="M211" s="148"/>
      <c r="N211" s="151"/>
      <c r="O211" s="156"/>
    </row>
    <row r="212" spans="2:15" s="6" customFormat="1" x14ac:dyDescent="0.2">
      <c r="B212" s="39">
        <v>788</v>
      </c>
      <c r="C212" s="83" t="s">
        <v>14</v>
      </c>
      <c r="D212" s="40" t="s">
        <v>136</v>
      </c>
      <c r="E212" s="32"/>
      <c r="F212" s="32"/>
      <c r="G212" s="32" t="s">
        <v>43</v>
      </c>
      <c r="H212" s="258" t="s">
        <v>137</v>
      </c>
      <c r="I212" s="284" t="s">
        <v>254</v>
      </c>
      <c r="J212" s="12">
        <v>0</v>
      </c>
      <c r="K212" s="9" t="s">
        <v>15</v>
      </c>
      <c r="L212" s="41" t="s">
        <v>97</v>
      </c>
      <c r="M212" s="12">
        <v>27</v>
      </c>
      <c r="N212" s="113">
        <v>888.88888888888891</v>
      </c>
      <c r="O212" s="70">
        <f>+M212*N212</f>
        <v>24000</v>
      </c>
    </row>
    <row r="213" spans="2:15" s="6" customFormat="1" x14ac:dyDescent="0.2">
      <c r="B213" s="39">
        <v>788</v>
      </c>
      <c r="C213" s="83" t="s">
        <v>14</v>
      </c>
      <c r="D213" s="32" t="s">
        <v>345</v>
      </c>
      <c r="E213" s="32"/>
      <c r="F213" s="32"/>
      <c r="G213" s="32" t="s">
        <v>43</v>
      </c>
      <c r="H213" s="231" t="s">
        <v>138</v>
      </c>
      <c r="I213" s="284" t="s">
        <v>254</v>
      </c>
      <c r="J213" s="12">
        <v>0</v>
      </c>
      <c r="K213" s="9" t="s">
        <v>15</v>
      </c>
      <c r="L213" s="41" t="s">
        <v>129</v>
      </c>
      <c r="M213" s="41">
        <v>12</v>
      </c>
      <c r="N213" s="211">
        <v>8000</v>
      </c>
      <c r="O213" s="70">
        <f t="shared" ref="O213:O214" si="11">M213*N213</f>
        <v>96000</v>
      </c>
    </row>
    <row r="214" spans="2:15" s="6" customFormat="1" x14ac:dyDescent="0.2">
      <c r="B214" s="39">
        <v>788</v>
      </c>
      <c r="C214" s="83" t="s">
        <v>14</v>
      </c>
      <c r="D214" s="32" t="s">
        <v>345</v>
      </c>
      <c r="E214" s="32"/>
      <c r="F214" s="32"/>
      <c r="G214" s="32" t="s">
        <v>43</v>
      </c>
      <c r="H214" s="231" t="s">
        <v>139</v>
      </c>
      <c r="I214" s="284" t="s">
        <v>254</v>
      </c>
      <c r="J214" s="12">
        <v>0</v>
      </c>
      <c r="K214" s="9" t="s">
        <v>15</v>
      </c>
      <c r="L214" s="41" t="s">
        <v>129</v>
      </c>
      <c r="M214" s="41">
        <v>12</v>
      </c>
      <c r="N214" s="211">
        <v>15000</v>
      </c>
      <c r="O214" s="70">
        <f t="shared" si="11"/>
        <v>180000</v>
      </c>
    </row>
    <row r="215" spans="2:15" s="6" customFormat="1" x14ac:dyDescent="0.2">
      <c r="B215" s="8"/>
      <c r="C215" s="83"/>
      <c r="D215" s="32"/>
      <c r="E215" s="32"/>
      <c r="F215" s="32"/>
      <c r="G215" s="32"/>
      <c r="H215" s="268"/>
      <c r="I215" s="100"/>
      <c r="J215" s="64"/>
      <c r="K215" s="65"/>
      <c r="L215" s="66"/>
      <c r="M215" s="64"/>
      <c r="N215" s="134" t="s">
        <v>18</v>
      </c>
      <c r="O215" s="118">
        <f>SUBTOTAL(109,O212:O214)</f>
        <v>300000</v>
      </c>
    </row>
    <row r="216" spans="2:15" s="6" customFormat="1" ht="21" x14ac:dyDescent="0.2">
      <c r="B216" s="144"/>
      <c r="C216" s="243"/>
      <c r="D216" s="154"/>
      <c r="E216" s="154"/>
      <c r="F216" s="154"/>
      <c r="G216" s="154"/>
      <c r="H216" s="254" t="s">
        <v>438</v>
      </c>
      <c r="I216" s="155"/>
      <c r="J216" s="148"/>
      <c r="K216" s="149"/>
      <c r="L216" s="150"/>
      <c r="M216" s="148"/>
      <c r="N216" s="151"/>
      <c r="O216" s="156"/>
    </row>
    <row r="217" spans="2:15" s="6" customFormat="1" ht="71.099999999999994" customHeight="1" x14ac:dyDescent="0.2">
      <c r="B217" s="8">
        <v>788</v>
      </c>
      <c r="C217" s="83" t="s">
        <v>14</v>
      </c>
      <c r="D217" s="32" t="s">
        <v>517</v>
      </c>
      <c r="E217" s="32"/>
      <c r="F217" s="32"/>
      <c r="G217" s="32" t="s">
        <v>43</v>
      </c>
      <c r="H217" s="231" t="s">
        <v>140</v>
      </c>
      <c r="I217" s="284" t="s">
        <v>254</v>
      </c>
      <c r="J217" s="12">
        <v>0</v>
      </c>
      <c r="K217" s="9" t="s">
        <v>15</v>
      </c>
      <c r="L217" s="41" t="s">
        <v>100</v>
      </c>
      <c r="M217" s="12">
        <v>30</v>
      </c>
      <c r="N217" s="113">
        <v>5720</v>
      </c>
      <c r="O217" s="70">
        <f>M217*N217</f>
        <v>171600</v>
      </c>
    </row>
    <row r="218" spans="2:15" s="6" customFormat="1" ht="56.25" x14ac:dyDescent="0.2">
      <c r="B218" s="8">
        <v>788</v>
      </c>
      <c r="C218" s="83" t="s">
        <v>14</v>
      </c>
      <c r="D218" s="32" t="s">
        <v>516</v>
      </c>
      <c r="E218" s="32"/>
      <c r="F218" s="32"/>
      <c r="G218" s="32" t="s">
        <v>43</v>
      </c>
      <c r="H218" s="231" t="s">
        <v>346</v>
      </c>
      <c r="I218" s="284" t="s">
        <v>254</v>
      </c>
      <c r="J218" s="12">
        <v>0</v>
      </c>
      <c r="K218" s="9" t="s">
        <v>15</v>
      </c>
      <c r="L218" s="41" t="s">
        <v>97</v>
      </c>
      <c r="M218" s="12">
        <v>100</v>
      </c>
      <c r="N218" s="113">
        <v>2200</v>
      </c>
      <c r="O218" s="70">
        <f>M218*N218</f>
        <v>220000</v>
      </c>
    </row>
    <row r="219" spans="2:15" s="6" customFormat="1" ht="22.5" x14ac:dyDescent="0.2">
      <c r="B219" s="8">
        <v>788</v>
      </c>
      <c r="C219" s="83" t="s">
        <v>14</v>
      </c>
      <c r="D219" s="132" t="s">
        <v>510</v>
      </c>
      <c r="E219" s="32"/>
      <c r="F219" s="32"/>
      <c r="G219" s="32" t="s">
        <v>43</v>
      </c>
      <c r="H219" s="231" t="s">
        <v>141</v>
      </c>
      <c r="I219" s="284" t="s">
        <v>254</v>
      </c>
      <c r="J219" s="12">
        <v>0</v>
      </c>
      <c r="K219" s="9" t="s">
        <v>15</v>
      </c>
      <c r="L219" s="41" t="s">
        <v>97</v>
      </c>
      <c r="M219" s="12">
        <v>20</v>
      </c>
      <c r="N219" s="113">
        <v>690</v>
      </c>
      <c r="O219" s="70">
        <f>M219*N219</f>
        <v>13800</v>
      </c>
    </row>
    <row r="220" spans="2:15" s="6" customFormat="1" ht="33.75" x14ac:dyDescent="0.2">
      <c r="B220" s="8">
        <v>788</v>
      </c>
      <c r="C220" s="83" t="s">
        <v>14</v>
      </c>
      <c r="D220" s="132" t="s">
        <v>511</v>
      </c>
      <c r="E220" s="32"/>
      <c r="F220" s="32"/>
      <c r="G220" s="32" t="s">
        <v>43</v>
      </c>
      <c r="H220" s="231" t="s">
        <v>350</v>
      </c>
      <c r="I220" s="284" t="s">
        <v>254</v>
      </c>
      <c r="J220" s="12">
        <v>0</v>
      </c>
      <c r="K220" s="9" t="s">
        <v>15</v>
      </c>
      <c r="L220" s="41" t="s">
        <v>97</v>
      </c>
      <c r="M220" s="12">
        <v>30</v>
      </c>
      <c r="N220" s="113">
        <v>1800</v>
      </c>
      <c r="O220" s="70">
        <f t="shared" ref="O220:O227" si="12">M220*N220</f>
        <v>54000</v>
      </c>
    </row>
    <row r="221" spans="2:15" s="6" customFormat="1" x14ac:dyDescent="0.2">
      <c r="B221" s="8">
        <v>788</v>
      </c>
      <c r="C221" s="83" t="s">
        <v>14</v>
      </c>
      <c r="D221" s="40" t="s">
        <v>512</v>
      </c>
      <c r="E221" s="32"/>
      <c r="F221" s="32"/>
      <c r="G221" s="32" t="s">
        <v>43</v>
      </c>
      <c r="H221" s="231" t="s">
        <v>142</v>
      </c>
      <c r="I221" s="284" t="s">
        <v>254</v>
      </c>
      <c r="J221" s="12">
        <v>0</v>
      </c>
      <c r="K221" s="9" t="s">
        <v>15</v>
      </c>
      <c r="L221" s="41" t="s">
        <v>97</v>
      </c>
      <c r="M221" s="12">
        <v>30</v>
      </c>
      <c r="N221" s="113">
        <v>1300</v>
      </c>
      <c r="O221" s="70">
        <f t="shared" si="12"/>
        <v>39000</v>
      </c>
    </row>
    <row r="222" spans="2:15" s="6" customFormat="1" x14ac:dyDescent="0.2">
      <c r="B222" s="8">
        <v>788</v>
      </c>
      <c r="C222" s="83" t="s">
        <v>14</v>
      </c>
      <c r="D222" s="40" t="s">
        <v>512</v>
      </c>
      <c r="E222" s="32"/>
      <c r="F222" s="32"/>
      <c r="G222" s="32" t="s">
        <v>43</v>
      </c>
      <c r="H222" s="269" t="s">
        <v>143</v>
      </c>
      <c r="I222" s="284" t="s">
        <v>254</v>
      </c>
      <c r="J222" s="12">
        <v>0</v>
      </c>
      <c r="K222" s="9" t="s">
        <v>15</v>
      </c>
      <c r="L222" s="41" t="s">
        <v>97</v>
      </c>
      <c r="M222" s="12">
        <v>10</v>
      </c>
      <c r="N222" s="113">
        <v>2200</v>
      </c>
      <c r="O222" s="70">
        <f t="shared" si="12"/>
        <v>22000</v>
      </c>
    </row>
    <row r="223" spans="2:15" s="6" customFormat="1" ht="22.5" x14ac:dyDescent="0.2">
      <c r="B223" s="8">
        <v>788</v>
      </c>
      <c r="C223" s="83" t="s">
        <v>14</v>
      </c>
      <c r="D223" s="40" t="s">
        <v>512</v>
      </c>
      <c r="E223" s="32"/>
      <c r="F223" s="32"/>
      <c r="G223" s="32" t="s">
        <v>43</v>
      </c>
      <c r="H223" s="269" t="s">
        <v>347</v>
      </c>
      <c r="I223" s="284" t="s">
        <v>254</v>
      </c>
      <c r="J223" s="12">
        <v>0</v>
      </c>
      <c r="K223" s="9" t="s">
        <v>15</v>
      </c>
      <c r="L223" s="41" t="s">
        <v>97</v>
      </c>
      <c r="M223" s="12">
        <v>30</v>
      </c>
      <c r="N223" s="113">
        <v>1300</v>
      </c>
      <c r="O223" s="70">
        <f t="shared" si="12"/>
        <v>39000</v>
      </c>
    </row>
    <row r="224" spans="2:15" s="6" customFormat="1" x14ac:dyDescent="0.2">
      <c r="B224" s="8">
        <v>788</v>
      </c>
      <c r="C224" s="83" t="s">
        <v>14</v>
      </c>
      <c r="D224" s="40" t="s">
        <v>513</v>
      </c>
      <c r="E224" s="32"/>
      <c r="F224" s="32"/>
      <c r="G224" s="32" t="s">
        <v>43</v>
      </c>
      <c r="H224" s="269" t="s">
        <v>144</v>
      </c>
      <c r="I224" s="284" t="s">
        <v>254</v>
      </c>
      <c r="J224" s="12">
        <v>0</v>
      </c>
      <c r="K224" s="9" t="s">
        <v>15</v>
      </c>
      <c r="L224" s="41" t="s">
        <v>97</v>
      </c>
      <c r="M224" s="12">
        <v>30</v>
      </c>
      <c r="N224" s="113">
        <v>3806.6666666666665</v>
      </c>
      <c r="O224" s="70">
        <f t="shared" si="12"/>
        <v>114200</v>
      </c>
    </row>
    <row r="225" spans="2:15" s="6" customFormat="1" x14ac:dyDescent="0.2">
      <c r="B225" s="8">
        <v>788</v>
      </c>
      <c r="C225" s="83" t="s">
        <v>14</v>
      </c>
      <c r="D225" s="40" t="s">
        <v>514</v>
      </c>
      <c r="E225" s="32"/>
      <c r="F225" s="32"/>
      <c r="G225" s="32" t="s">
        <v>43</v>
      </c>
      <c r="H225" s="269" t="s">
        <v>145</v>
      </c>
      <c r="I225" s="284" t="s">
        <v>254</v>
      </c>
      <c r="J225" s="12">
        <v>0</v>
      </c>
      <c r="K225" s="9" t="s">
        <v>15</v>
      </c>
      <c r="L225" s="41" t="s">
        <v>97</v>
      </c>
      <c r="M225" s="12">
        <v>15</v>
      </c>
      <c r="N225" s="113">
        <v>1000</v>
      </c>
      <c r="O225" s="70">
        <f t="shared" si="12"/>
        <v>15000</v>
      </c>
    </row>
    <row r="226" spans="2:15" s="6" customFormat="1" x14ac:dyDescent="0.2">
      <c r="B226" s="68">
        <v>788</v>
      </c>
      <c r="C226" s="36" t="s">
        <v>14</v>
      </c>
      <c r="D226" s="40" t="s">
        <v>515</v>
      </c>
      <c r="E226" s="32"/>
      <c r="F226" s="67"/>
      <c r="G226" s="32" t="s">
        <v>43</v>
      </c>
      <c r="H226" s="269" t="s">
        <v>146</v>
      </c>
      <c r="I226" s="284" t="s">
        <v>254</v>
      </c>
      <c r="J226" s="12">
        <v>0</v>
      </c>
      <c r="K226" s="9" t="s">
        <v>15</v>
      </c>
      <c r="L226" s="41" t="s">
        <v>97</v>
      </c>
      <c r="M226" s="12">
        <v>20</v>
      </c>
      <c r="N226" s="113">
        <v>4000</v>
      </c>
      <c r="O226" s="70">
        <f t="shared" si="12"/>
        <v>80000</v>
      </c>
    </row>
    <row r="227" spans="2:15" s="6" customFormat="1" x14ac:dyDescent="0.2">
      <c r="B227" s="68">
        <v>788</v>
      </c>
      <c r="C227" s="36" t="s">
        <v>14</v>
      </c>
      <c r="D227" s="132" t="s">
        <v>349</v>
      </c>
      <c r="E227" s="32"/>
      <c r="F227" s="67"/>
      <c r="G227" s="32" t="s">
        <v>43</v>
      </c>
      <c r="H227" s="269" t="s">
        <v>348</v>
      </c>
      <c r="I227" s="284" t="s">
        <v>254</v>
      </c>
      <c r="J227" s="12">
        <v>0</v>
      </c>
      <c r="K227" s="9" t="s">
        <v>15</v>
      </c>
      <c r="L227" s="41" t="s">
        <v>97</v>
      </c>
      <c r="M227" s="12">
        <v>10</v>
      </c>
      <c r="N227" s="113">
        <v>1540</v>
      </c>
      <c r="O227" s="70">
        <f t="shared" si="12"/>
        <v>15400</v>
      </c>
    </row>
    <row r="228" spans="2:15" s="6" customFormat="1" x14ac:dyDescent="0.2">
      <c r="B228" s="8"/>
      <c r="C228" s="83"/>
      <c r="D228" s="32"/>
      <c r="E228" s="32"/>
      <c r="F228" s="32"/>
      <c r="G228" s="32"/>
      <c r="H228" s="268"/>
      <c r="I228" s="100"/>
      <c r="J228" s="12"/>
      <c r="K228" s="44"/>
      <c r="L228" s="11"/>
      <c r="M228" s="12"/>
      <c r="N228" s="134" t="s">
        <v>18</v>
      </c>
      <c r="O228" s="118">
        <f>SUM(O217:O227)</f>
        <v>784000</v>
      </c>
    </row>
    <row r="229" spans="2:15" s="6" customFormat="1" x14ac:dyDescent="0.2">
      <c r="B229" s="144"/>
      <c r="C229" s="243"/>
      <c r="D229" s="154"/>
      <c r="E229" s="154"/>
      <c r="F229" s="154"/>
      <c r="G229" s="154"/>
      <c r="H229" s="254" t="s">
        <v>439</v>
      </c>
      <c r="I229" s="155"/>
      <c r="J229" s="148"/>
      <c r="K229" s="149"/>
      <c r="L229" s="150"/>
      <c r="M229" s="148"/>
      <c r="N229" s="151"/>
      <c r="O229" s="162"/>
    </row>
    <row r="230" spans="2:15" s="6" customFormat="1" x14ac:dyDescent="0.2">
      <c r="B230" s="8">
        <v>788</v>
      </c>
      <c r="C230" s="83" t="s">
        <v>14</v>
      </c>
      <c r="D230" s="35" t="s">
        <v>351</v>
      </c>
      <c r="E230" s="32"/>
      <c r="F230" s="32"/>
      <c r="G230" s="32" t="s">
        <v>43</v>
      </c>
      <c r="H230" s="231" t="s">
        <v>357</v>
      </c>
      <c r="I230" s="284" t="s">
        <v>254</v>
      </c>
      <c r="J230" s="12">
        <v>0</v>
      </c>
      <c r="K230" s="9" t="s">
        <v>15</v>
      </c>
      <c r="L230" s="41" t="s">
        <v>97</v>
      </c>
      <c r="M230" s="12">
        <v>14</v>
      </c>
      <c r="N230" s="113">
        <v>2860.7142857142858</v>
      </c>
      <c r="O230" s="70">
        <f t="shared" ref="O230:O239" si="13">+N230*M230</f>
        <v>40050</v>
      </c>
    </row>
    <row r="231" spans="2:15" s="6" customFormat="1" x14ac:dyDescent="0.2">
      <c r="B231" s="8">
        <v>788</v>
      </c>
      <c r="C231" s="83" t="s">
        <v>14</v>
      </c>
      <c r="D231" s="35" t="s">
        <v>351</v>
      </c>
      <c r="E231" s="32"/>
      <c r="F231" s="32"/>
      <c r="G231" s="32" t="s">
        <v>43</v>
      </c>
      <c r="H231" s="231" t="s">
        <v>358</v>
      </c>
      <c r="I231" s="284" t="s">
        <v>254</v>
      </c>
      <c r="J231" s="12">
        <v>0</v>
      </c>
      <c r="K231" s="9" t="s">
        <v>15</v>
      </c>
      <c r="L231" s="41" t="s">
        <v>97</v>
      </c>
      <c r="M231" s="12">
        <v>5</v>
      </c>
      <c r="N231" s="113">
        <v>6700</v>
      </c>
      <c r="O231" s="70">
        <f t="shared" si="13"/>
        <v>33500</v>
      </c>
    </row>
    <row r="232" spans="2:15" s="6" customFormat="1" x14ac:dyDescent="0.2">
      <c r="B232" s="8">
        <v>788</v>
      </c>
      <c r="C232" s="83" t="s">
        <v>14</v>
      </c>
      <c r="D232" s="35" t="s">
        <v>352</v>
      </c>
      <c r="E232" s="32"/>
      <c r="F232" s="32"/>
      <c r="G232" s="32" t="s">
        <v>43</v>
      </c>
      <c r="H232" s="231" t="s">
        <v>359</v>
      </c>
      <c r="I232" s="284" t="s">
        <v>254</v>
      </c>
      <c r="J232" s="12">
        <v>0</v>
      </c>
      <c r="K232" s="9" t="s">
        <v>15</v>
      </c>
      <c r="L232" s="41" t="s">
        <v>97</v>
      </c>
      <c r="M232" s="12">
        <v>20</v>
      </c>
      <c r="N232" s="113">
        <v>550</v>
      </c>
      <c r="O232" s="70">
        <f t="shared" si="13"/>
        <v>11000</v>
      </c>
    </row>
    <row r="233" spans="2:15" s="6" customFormat="1" x14ac:dyDescent="0.2">
      <c r="B233" s="8">
        <v>788</v>
      </c>
      <c r="C233" s="83" t="s">
        <v>14</v>
      </c>
      <c r="D233" s="35" t="s">
        <v>352</v>
      </c>
      <c r="E233" s="32"/>
      <c r="F233" s="32"/>
      <c r="G233" s="32" t="s">
        <v>43</v>
      </c>
      <c r="H233" s="231" t="s">
        <v>360</v>
      </c>
      <c r="I233" s="284" t="s">
        <v>254</v>
      </c>
      <c r="J233" s="12">
        <v>0</v>
      </c>
      <c r="K233" s="9" t="s">
        <v>15</v>
      </c>
      <c r="L233" s="41" t="s">
        <v>97</v>
      </c>
      <c r="M233" s="12">
        <v>20</v>
      </c>
      <c r="N233" s="113">
        <v>600</v>
      </c>
      <c r="O233" s="70">
        <f t="shared" si="13"/>
        <v>12000</v>
      </c>
    </row>
    <row r="234" spans="2:15" s="6" customFormat="1" x14ac:dyDescent="0.2">
      <c r="B234" s="8">
        <v>788</v>
      </c>
      <c r="C234" s="83" t="s">
        <v>14</v>
      </c>
      <c r="D234" s="35" t="s">
        <v>352</v>
      </c>
      <c r="E234" s="32"/>
      <c r="F234" s="32"/>
      <c r="G234" s="32" t="s">
        <v>43</v>
      </c>
      <c r="H234" s="231" t="s">
        <v>361</v>
      </c>
      <c r="I234" s="284" t="s">
        <v>254</v>
      </c>
      <c r="J234" s="12">
        <v>0</v>
      </c>
      <c r="K234" s="9" t="s">
        <v>15</v>
      </c>
      <c r="L234" s="41" t="s">
        <v>97</v>
      </c>
      <c r="M234" s="12">
        <v>100</v>
      </c>
      <c r="N234" s="113">
        <v>60</v>
      </c>
      <c r="O234" s="70">
        <f t="shared" si="13"/>
        <v>6000</v>
      </c>
    </row>
    <row r="235" spans="2:15" s="6" customFormat="1" x14ac:dyDescent="0.2">
      <c r="B235" s="8">
        <v>788</v>
      </c>
      <c r="C235" s="83" t="s">
        <v>14</v>
      </c>
      <c r="D235" s="35" t="s">
        <v>352</v>
      </c>
      <c r="E235" s="32"/>
      <c r="F235" s="32"/>
      <c r="G235" s="32" t="s">
        <v>43</v>
      </c>
      <c r="H235" s="231" t="s">
        <v>362</v>
      </c>
      <c r="I235" s="284" t="s">
        <v>254</v>
      </c>
      <c r="J235" s="12">
        <v>0</v>
      </c>
      <c r="K235" s="9" t="s">
        <v>15</v>
      </c>
      <c r="L235" s="41" t="s">
        <v>97</v>
      </c>
      <c r="M235" s="12">
        <v>80</v>
      </c>
      <c r="N235" s="113">
        <v>170</v>
      </c>
      <c r="O235" s="70">
        <f t="shared" si="13"/>
        <v>13600</v>
      </c>
    </row>
    <row r="236" spans="2:15" s="6" customFormat="1" x14ac:dyDescent="0.2">
      <c r="B236" s="8">
        <v>788</v>
      </c>
      <c r="C236" s="83" t="s">
        <v>14</v>
      </c>
      <c r="D236" s="35" t="s">
        <v>352</v>
      </c>
      <c r="E236" s="32"/>
      <c r="F236" s="32"/>
      <c r="G236" s="32" t="s">
        <v>43</v>
      </c>
      <c r="H236" s="231" t="s">
        <v>363</v>
      </c>
      <c r="I236" s="284" t="s">
        <v>254</v>
      </c>
      <c r="J236" s="12">
        <v>0</v>
      </c>
      <c r="K236" s="9" t="s">
        <v>15</v>
      </c>
      <c r="L236" s="41" t="s">
        <v>97</v>
      </c>
      <c r="M236" s="12">
        <v>100</v>
      </c>
      <c r="N236" s="113">
        <v>85</v>
      </c>
      <c r="O236" s="70">
        <f t="shared" si="13"/>
        <v>8500</v>
      </c>
    </row>
    <row r="237" spans="2:15" s="6" customFormat="1" ht="22.5" x14ac:dyDescent="0.2">
      <c r="B237" s="8">
        <v>788</v>
      </c>
      <c r="C237" s="83" t="s">
        <v>14</v>
      </c>
      <c r="D237" s="35" t="s">
        <v>353</v>
      </c>
      <c r="E237" s="32"/>
      <c r="F237" s="32"/>
      <c r="G237" s="32" t="s">
        <v>43</v>
      </c>
      <c r="H237" s="231" t="s">
        <v>364</v>
      </c>
      <c r="I237" s="284" t="s">
        <v>254</v>
      </c>
      <c r="J237" s="12">
        <v>0</v>
      </c>
      <c r="K237" s="9" t="s">
        <v>15</v>
      </c>
      <c r="L237" s="130" t="s">
        <v>97</v>
      </c>
      <c r="M237" s="12">
        <v>4</v>
      </c>
      <c r="N237" s="137">
        <v>12000</v>
      </c>
      <c r="O237" s="70">
        <f t="shared" si="13"/>
        <v>48000</v>
      </c>
    </row>
    <row r="238" spans="2:15" s="6" customFormat="1" x14ac:dyDescent="0.2">
      <c r="B238" s="8">
        <v>788</v>
      </c>
      <c r="C238" s="83" t="s">
        <v>14</v>
      </c>
      <c r="D238" s="35" t="s">
        <v>353</v>
      </c>
      <c r="E238" s="32"/>
      <c r="F238" s="32"/>
      <c r="G238" s="32" t="s">
        <v>43</v>
      </c>
      <c r="H238" s="231" t="s">
        <v>367</v>
      </c>
      <c r="I238" s="284" t="s">
        <v>254</v>
      </c>
      <c r="J238" s="12">
        <v>0</v>
      </c>
      <c r="K238" s="9" t="s">
        <v>15</v>
      </c>
      <c r="L238" s="41" t="s">
        <v>97</v>
      </c>
      <c r="M238" s="12">
        <v>12</v>
      </c>
      <c r="N238" s="113">
        <v>910</v>
      </c>
      <c r="O238" s="70">
        <f t="shared" si="13"/>
        <v>10920</v>
      </c>
    </row>
    <row r="239" spans="2:15" s="6" customFormat="1" x14ac:dyDescent="0.2">
      <c r="B239" s="8">
        <v>788</v>
      </c>
      <c r="C239" s="83" t="s">
        <v>14</v>
      </c>
      <c r="D239" s="35" t="s">
        <v>354</v>
      </c>
      <c r="E239" s="32"/>
      <c r="F239" s="32"/>
      <c r="G239" s="32" t="s">
        <v>43</v>
      </c>
      <c r="H239" s="231" t="s">
        <v>365</v>
      </c>
      <c r="I239" s="284" t="s">
        <v>254</v>
      </c>
      <c r="J239" s="12">
        <v>0</v>
      </c>
      <c r="K239" s="9" t="s">
        <v>15</v>
      </c>
      <c r="L239" s="41" t="s">
        <v>97</v>
      </c>
      <c r="M239" s="12">
        <v>3</v>
      </c>
      <c r="N239" s="113">
        <v>6810</v>
      </c>
      <c r="O239" s="70">
        <f t="shared" si="13"/>
        <v>20430</v>
      </c>
    </row>
    <row r="240" spans="2:15" s="6" customFormat="1" ht="17.25" customHeight="1" x14ac:dyDescent="0.2">
      <c r="B240" s="8">
        <v>788</v>
      </c>
      <c r="C240" s="83" t="s">
        <v>14</v>
      </c>
      <c r="D240" s="35" t="s">
        <v>355</v>
      </c>
      <c r="E240" s="32"/>
      <c r="F240" s="32"/>
      <c r="G240" s="32" t="s">
        <v>43</v>
      </c>
      <c r="H240" s="231" t="s">
        <v>366</v>
      </c>
      <c r="I240" s="284" t="s">
        <v>254</v>
      </c>
      <c r="J240" s="12">
        <v>0</v>
      </c>
      <c r="K240" s="9" t="s">
        <v>15</v>
      </c>
      <c r="L240" s="41" t="s">
        <v>97</v>
      </c>
      <c r="M240" s="12">
        <v>30</v>
      </c>
      <c r="N240" s="113">
        <v>1600</v>
      </c>
      <c r="O240" s="70">
        <f>+N240*M240</f>
        <v>48000</v>
      </c>
    </row>
    <row r="241" spans="2:15" s="6" customFormat="1" ht="21.95" customHeight="1" x14ac:dyDescent="0.2">
      <c r="B241" s="8">
        <v>788</v>
      </c>
      <c r="C241" s="83" t="s">
        <v>14</v>
      </c>
      <c r="D241" s="35" t="s">
        <v>356</v>
      </c>
      <c r="E241" s="32"/>
      <c r="F241" s="32"/>
      <c r="G241" s="32" t="s">
        <v>43</v>
      </c>
      <c r="H241" s="231" t="s">
        <v>147</v>
      </c>
      <c r="I241" s="284" t="s">
        <v>254</v>
      </c>
      <c r="J241" s="12">
        <v>0</v>
      </c>
      <c r="K241" s="9" t="s">
        <v>15</v>
      </c>
      <c r="L241" s="41" t="s">
        <v>97</v>
      </c>
      <c r="M241" s="12">
        <v>10</v>
      </c>
      <c r="N241" s="113">
        <v>2800</v>
      </c>
      <c r="O241" s="70">
        <f>+N241*M241</f>
        <v>28000</v>
      </c>
    </row>
    <row r="242" spans="2:15" s="6" customFormat="1" x14ac:dyDescent="0.2">
      <c r="B242" s="8"/>
      <c r="C242" s="83"/>
      <c r="D242" s="32"/>
      <c r="E242" s="32"/>
      <c r="F242" s="32"/>
      <c r="G242" s="32"/>
      <c r="H242" s="231"/>
      <c r="I242" s="100"/>
      <c r="J242" s="12"/>
      <c r="K242" s="44"/>
      <c r="L242" s="11"/>
      <c r="M242" s="12"/>
      <c r="N242" s="134" t="s">
        <v>18</v>
      </c>
      <c r="O242" s="120">
        <f>SUM(O230:O241)</f>
        <v>280000</v>
      </c>
    </row>
    <row r="243" spans="2:15" s="6" customFormat="1" ht="23.25" customHeight="1" x14ac:dyDescent="0.2">
      <c r="B243" s="144"/>
      <c r="C243" s="243"/>
      <c r="D243" s="154"/>
      <c r="E243" s="154"/>
      <c r="F243" s="154"/>
      <c r="G243" s="154"/>
      <c r="H243" s="254" t="s">
        <v>440</v>
      </c>
      <c r="I243" s="155"/>
      <c r="J243" s="148"/>
      <c r="K243" s="149"/>
      <c r="L243" s="150"/>
      <c r="M243" s="148"/>
      <c r="N243" s="151"/>
      <c r="O243" s="178"/>
    </row>
    <row r="244" spans="2:15" s="6" customFormat="1" x14ac:dyDescent="0.2">
      <c r="B244" s="8">
        <v>788</v>
      </c>
      <c r="C244" s="83" t="s">
        <v>14</v>
      </c>
      <c r="D244" s="35" t="s">
        <v>335</v>
      </c>
      <c r="E244" s="32"/>
      <c r="F244" s="32"/>
      <c r="G244" s="32" t="s">
        <v>43</v>
      </c>
      <c r="H244" s="231" t="s">
        <v>322</v>
      </c>
      <c r="I244" s="284" t="s">
        <v>254</v>
      </c>
      <c r="J244" s="12">
        <v>0</v>
      </c>
      <c r="K244" s="9" t="s">
        <v>15</v>
      </c>
      <c r="L244" s="41" t="s">
        <v>100</v>
      </c>
      <c r="M244" s="12">
        <v>6</v>
      </c>
      <c r="N244" s="113">
        <v>3240</v>
      </c>
      <c r="O244" s="70">
        <f t="shared" ref="O244" si="14">+N244*M244</f>
        <v>19440</v>
      </c>
    </row>
    <row r="245" spans="2:15" s="6" customFormat="1" ht="22.5" x14ac:dyDescent="0.2">
      <c r="B245" s="8">
        <v>788</v>
      </c>
      <c r="C245" s="83" t="s">
        <v>14</v>
      </c>
      <c r="D245" s="104" t="s">
        <v>519</v>
      </c>
      <c r="E245" s="32"/>
      <c r="F245" s="32"/>
      <c r="G245" s="32" t="s">
        <v>43</v>
      </c>
      <c r="H245" s="231" t="s">
        <v>148</v>
      </c>
      <c r="I245" s="284" t="s">
        <v>254</v>
      </c>
      <c r="J245" s="12">
        <v>0</v>
      </c>
      <c r="K245" s="9" t="s">
        <v>15</v>
      </c>
      <c r="L245" s="41" t="s">
        <v>100</v>
      </c>
      <c r="M245" s="12">
        <v>25</v>
      </c>
      <c r="N245" s="113">
        <v>3200</v>
      </c>
      <c r="O245" s="70">
        <f t="shared" ref="O245:O257" si="15">+N245*M245</f>
        <v>80000</v>
      </c>
    </row>
    <row r="246" spans="2:15" s="6" customFormat="1" ht="22.5" x14ac:dyDescent="0.2">
      <c r="B246" s="8">
        <v>788</v>
      </c>
      <c r="C246" s="83" t="s">
        <v>14</v>
      </c>
      <c r="D246" s="40" t="s">
        <v>518</v>
      </c>
      <c r="E246" s="32"/>
      <c r="F246" s="32"/>
      <c r="G246" s="32" t="s">
        <v>43</v>
      </c>
      <c r="H246" s="231" t="s">
        <v>149</v>
      </c>
      <c r="I246" s="284" t="s">
        <v>254</v>
      </c>
      <c r="J246" s="12">
        <v>0</v>
      </c>
      <c r="K246" s="9" t="s">
        <v>15</v>
      </c>
      <c r="L246" s="41" t="s">
        <v>100</v>
      </c>
      <c r="M246" s="12">
        <v>25</v>
      </c>
      <c r="N246" s="113">
        <v>1500</v>
      </c>
      <c r="O246" s="70">
        <f t="shared" si="15"/>
        <v>37500</v>
      </c>
    </row>
    <row r="247" spans="2:15" s="6" customFormat="1" ht="22.5" x14ac:dyDescent="0.2">
      <c r="B247" s="8">
        <v>788</v>
      </c>
      <c r="C247" s="83" t="s">
        <v>14</v>
      </c>
      <c r="D247" s="40" t="s">
        <v>520</v>
      </c>
      <c r="E247" s="32"/>
      <c r="F247" s="32"/>
      <c r="G247" s="32" t="s">
        <v>43</v>
      </c>
      <c r="H247" s="231" t="s">
        <v>150</v>
      </c>
      <c r="I247" s="284" t="s">
        <v>254</v>
      </c>
      <c r="J247" s="12">
        <v>0</v>
      </c>
      <c r="K247" s="9" t="s">
        <v>15</v>
      </c>
      <c r="L247" s="41" t="s">
        <v>100</v>
      </c>
      <c r="M247" s="12">
        <v>10</v>
      </c>
      <c r="N247" s="113">
        <v>9600</v>
      </c>
      <c r="O247" s="70">
        <f t="shared" si="15"/>
        <v>96000</v>
      </c>
    </row>
    <row r="248" spans="2:15" s="6" customFormat="1" ht="22.5" x14ac:dyDescent="0.2">
      <c r="B248" s="8">
        <v>788</v>
      </c>
      <c r="C248" s="83" t="s">
        <v>14</v>
      </c>
      <c r="D248" s="40" t="s">
        <v>520</v>
      </c>
      <c r="E248" s="32"/>
      <c r="F248" s="32"/>
      <c r="G248" s="32" t="s">
        <v>43</v>
      </c>
      <c r="H248" s="231" t="s">
        <v>151</v>
      </c>
      <c r="I248" s="284" t="s">
        <v>254</v>
      </c>
      <c r="J248" s="12">
        <v>0</v>
      </c>
      <c r="K248" s="9" t="s">
        <v>15</v>
      </c>
      <c r="L248" s="41" t="s">
        <v>100</v>
      </c>
      <c r="M248" s="12">
        <v>10</v>
      </c>
      <c r="N248" s="113">
        <v>12000</v>
      </c>
      <c r="O248" s="70">
        <f t="shared" si="15"/>
        <v>120000</v>
      </c>
    </row>
    <row r="249" spans="2:15" s="6" customFormat="1" ht="22.5" x14ac:dyDescent="0.2">
      <c r="B249" s="8">
        <v>788</v>
      </c>
      <c r="C249" s="83" t="s">
        <v>14</v>
      </c>
      <c r="D249" s="40" t="s">
        <v>521</v>
      </c>
      <c r="E249" s="32"/>
      <c r="F249" s="32"/>
      <c r="G249" s="32" t="s">
        <v>43</v>
      </c>
      <c r="H249" s="231" t="s">
        <v>152</v>
      </c>
      <c r="I249" s="284" t="s">
        <v>254</v>
      </c>
      <c r="J249" s="12">
        <v>0</v>
      </c>
      <c r="K249" s="9" t="s">
        <v>15</v>
      </c>
      <c r="L249" s="41" t="s">
        <v>100</v>
      </c>
      <c r="M249" s="12">
        <v>20</v>
      </c>
      <c r="N249" s="113">
        <v>1500</v>
      </c>
      <c r="O249" s="70">
        <f t="shared" si="15"/>
        <v>30000</v>
      </c>
    </row>
    <row r="250" spans="2:15" s="6" customFormat="1" x14ac:dyDescent="0.2">
      <c r="B250" s="8">
        <v>788</v>
      </c>
      <c r="C250" s="83" t="s">
        <v>14</v>
      </c>
      <c r="D250" s="40" t="s">
        <v>522</v>
      </c>
      <c r="E250" s="32"/>
      <c r="F250" s="32"/>
      <c r="G250" s="32" t="s">
        <v>43</v>
      </c>
      <c r="H250" s="231" t="s">
        <v>153</v>
      </c>
      <c r="I250" s="284" t="s">
        <v>254</v>
      </c>
      <c r="J250" s="12">
        <v>0</v>
      </c>
      <c r="K250" s="9" t="s">
        <v>15</v>
      </c>
      <c r="L250" s="41" t="s">
        <v>100</v>
      </c>
      <c r="M250" s="12">
        <v>4</v>
      </c>
      <c r="N250" s="113">
        <v>55000</v>
      </c>
      <c r="O250" s="70">
        <f t="shared" si="15"/>
        <v>220000</v>
      </c>
    </row>
    <row r="251" spans="2:15" s="6" customFormat="1" x14ac:dyDescent="0.2">
      <c r="B251" s="8">
        <v>788</v>
      </c>
      <c r="C251" s="83" t="s">
        <v>14</v>
      </c>
      <c r="D251" s="40" t="s">
        <v>523</v>
      </c>
      <c r="E251" s="32"/>
      <c r="F251" s="32"/>
      <c r="G251" s="32" t="s">
        <v>43</v>
      </c>
      <c r="H251" s="231" t="s">
        <v>154</v>
      </c>
      <c r="I251" s="284" t="s">
        <v>254</v>
      </c>
      <c r="J251" s="12">
        <v>0</v>
      </c>
      <c r="K251" s="9" t="s">
        <v>15</v>
      </c>
      <c r="L251" s="41" t="s">
        <v>100</v>
      </c>
      <c r="M251" s="12">
        <v>4</v>
      </c>
      <c r="N251" s="113">
        <v>20000</v>
      </c>
      <c r="O251" s="70">
        <f t="shared" si="15"/>
        <v>80000</v>
      </c>
    </row>
    <row r="252" spans="2:15" s="6" customFormat="1" x14ac:dyDescent="0.2">
      <c r="B252" s="8">
        <v>788</v>
      </c>
      <c r="C252" s="83" t="s">
        <v>14</v>
      </c>
      <c r="D252" s="40" t="s">
        <v>524</v>
      </c>
      <c r="E252" s="32"/>
      <c r="F252" s="32"/>
      <c r="G252" s="32" t="s">
        <v>43</v>
      </c>
      <c r="H252" s="231" t="s">
        <v>155</v>
      </c>
      <c r="I252" s="284" t="s">
        <v>254</v>
      </c>
      <c r="J252" s="12">
        <v>0</v>
      </c>
      <c r="K252" s="9" t="s">
        <v>15</v>
      </c>
      <c r="L252" s="41" t="s">
        <v>100</v>
      </c>
      <c r="M252" s="12">
        <v>10</v>
      </c>
      <c r="N252" s="113">
        <v>4000</v>
      </c>
      <c r="O252" s="70">
        <f t="shared" si="15"/>
        <v>40000</v>
      </c>
    </row>
    <row r="253" spans="2:15" s="6" customFormat="1" ht="22.5" x14ac:dyDescent="0.2">
      <c r="B253" s="8">
        <v>788</v>
      </c>
      <c r="C253" s="83" t="s">
        <v>14</v>
      </c>
      <c r="D253" s="40" t="s">
        <v>525</v>
      </c>
      <c r="E253" s="32"/>
      <c r="F253" s="32"/>
      <c r="G253" s="32" t="s">
        <v>43</v>
      </c>
      <c r="H253" s="231" t="s">
        <v>156</v>
      </c>
      <c r="I253" s="284" t="s">
        <v>254</v>
      </c>
      <c r="J253" s="12">
        <v>0</v>
      </c>
      <c r="K253" s="9" t="s">
        <v>15</v>
      </c>
      <c r="L253" s="41" t="s">
        <v>100</v>
      </c>
      <c r="M253" s="12">
        <v>38</v>
      </c>
      <c r="N253" s="113">
        <v>2842.1052631578946</v>
      </c>
      <c r="O253" s="70">
        <f t="shared" si="15"/>
        <v>108000</v>
      </c>
    </row>
    <row r="254" spans="2:15" s="6" customFormat="1" x14ac:dyDescent="0.2">
      <c r="B254" s="8">
        <v>788</v>
      </c>
      <c r="C254" s="83" t="s">
        <v>14</v>
      </c>
      <c r="D254" s="40" t="s">
        <v>526</v>
      </c>
      <c r="E254" s="32"/>
      <c r="F254" s="32"/>
      <c r="G254" s="32" t="s">
        <v>43</v>
      </c>
      <c r="H254" s="270" t="s">
        <v>157</v>
      </c>
      <c r="I254" s="24" t="s">
        <v>370</v>
      </c>
      <c r="J254" s="12">
        <v>0</v>
      </c>
      <c r="K254" s="9" t="s">
        <v>15</v>
      </c>
      <c r="L254" s="41" t="s">
        <v>100</v>
      </c>
      <c r="M254" s="12">
        <v>40</v>
      </c>
      <c r="N254" s="113">
        <v>3200</v>
      </c>
      <c r="O254" s="70">
        <f t="shared" si="15"/>
        <v>128000</v>
      </c>
    </row>
    <row r="255" spans="2:15" s="6" customFormat="1" x14ac:dyDescent="0.2">
      <c r="B255" s="8">
        <v>788</v>
      </c>
      <c r="C255" s="83" t="s">
        <v>14</v>
      </c>
      <c r="D255" s="40" t="s">
        <v>527</v>
      </c>
      <c r="E255" s="32"/>
      <c r="F255" s="32"/>
      <c r="G255" s="32" t="s">
        <v>43</v>
      </c>
      <c r="H255" s="231" t="s">
        <v>158</v>
      </c>
      <c r="I255" s="284" t="s">
        <v>254</v>
      </c>
      <c r="J255" s="12">
        <v>0</v>
      </c>
      <c r="K255" s="9" t="s">
        <v>15</v>
      </c>
      <c r="L255" s="41" t="s">
        <v>100</v>
      </c>
      <c r="M255" s="12">
        <v>6</v>
      </c>
      <c r="N255" s="113">
        <v>1000</v>
      </c>
      <c r="O255" s="70">
        <f t="shared" si="15"/>
        <v>6000</v>
      </c>
    </row>
    <row r="256" spans="2:15" s="6" customFormat="1" x14ac:dyDescent="0.2">
      <c r="B256" s="8">
        <v>788</v>
      </c>
      <c r="C256" s="83" t="s">
        <v>14</v>
      </c>
      <c r="D256" s="40" t="s">
        <v>368</v>
      </c>
      <c r="E256" s="32"/>
      <c r="F256" s="32"/>
      <c r="G256" s="32" t="s">
        <v>43</v>
      </c>
      <c r="H256" s="231" t="s">
        <v>369</v>
      </c>
      <c r="I256" s="284" t="s">
        <v>254</v>
      </c>
      <c r="J256" s="12">
        <v>0</v>
      </c>
      <c r="K256" s="9" t="s">
        <v>15</v>
      </c>
      <c r="L256" s="41" t="s">
        <v>100</v>
      </c>
      <c r="M256" s="12">
        <v>10</v>
      </c>
      <c r="N256" s="113">
        <v>450</v>
      </c>
      <c r="O256" s="70">
        <f t="shared" si="15"/>
        <v>4500</v>
      </c>
    </row>
    <row r="257" spans="2:15" s="6" customFormat="1" x14ac:dyDescent="0.2">
      <c r="B257" s="8">
        <v>788</v>
      </c>
      <c r="C257" s="83" t="s">
        <v>14</v>
      </c>
      <c r="D257" s="40" t="s">
        <v>528</v>
      </c>
      <c r="E257" s="32"/>
      <c r="F257" s="32"/>
      <c r="G257" s="32" t="s">
        <v>43</v>
      </c>
      <c r="H257" s="231" t="s">
        <v>159</v>
      </c>
      <c r="I257" s="284" t="s">
        <v>254</v>
      </c>
      <c r="J257" s="12">
        <v>0</v>
      </c>
      <c r="K257" s="9" t="s">
        <v>15</v>
      </c>
      <c r="L257" s="41" t="s">
        <v>100</v>
      </c>
      <c r="M257" s="12">
        <v>12</v>
      </c>
      <c r="N257" s="113">
        <v>25000</v>
      </c>
      <c r="O257" s="70">
        <f t="shared" si="15"/>
        <v>300000</v>
      </c>
    </row>
    <row r="258" spans="2:15" s="6" customFormat="1" x14ac:dyDescent="0.2">
      <c r="B258" s="8"/>
      <c r="C258" s="83"/>
      <c r="D258" s="32"/>
      <c r="E258" s="32"/>
      <c r="F258" s="32"/>
      <c r="G258" s="32"/>
      <c r="H258" s="231"/>
      <c r="I258" s="100"/>
      <c r="J258" s="12"/>
      <c r="K258" s="44"/>
      <c r="L258" s="11"/>
      <c r="M258" s="12"/>
      <c r="N258" s="114" t="s">
        <v>18</v>
      </c>
      <c r="O258" s="120">
        <f>SUM(O245:O257)</f>
        <v>1250000</v>
      </c>
    </row>
    <row r="259" spans="2:15" s="6" customFormat="1" x14ac:dyDescent="0.2">
      <c r="B259" s="144"/>
      <c r="C259" s="243"/>
      <c r="D259" s="154"/>
      <c r="E259" s="154"/>
      <c r="F259" s="154"/>
      <c r="G259" s="154"/>
      <c r="H259" s="254" t="s">
        <v>441</v>
      </c>
      <c r="I259" s="155"/>
      <c r="J259" s="148"/>
      <c r="K259" s="149"/>
      <c r="L259" s="150"/>
      <c r="M259" s="148"/>
      <c r="N259" s="151"/>
      <c r="O259" s="178"/>
    </row>
    <row r="260" spans="2:15" s="6" customFormat="1" x14ac:dyDescent="0.2">
      <c r="B260" s="8">
        <v>788</v>
      </c>
      <c r="C260" s="83" t="s">
        <v>14</v>
      </c>
      <c r="D260" s="22" t="s">
        <v>529</v>
      </c>
      <c r="E260" s="32">
        <v>42181601</v>
      </c>
      <c r="F260" s="32">
        <v>92228700</v>
      </c>
      <c r="G260" s="32" t="s">
        <v>243</v>
      </c>
      <c r="H260" s="271" t="s">
        <v>245</v>
      </c>
      <c r="I260" s="284" t="s">
        <v>254</v>
      </c>
      <c r="J260" s="12">
        <v>0</v>
      </c>
      <c r="K260" s="9" t="s">
        <v>15</v>
      </c>
      <c r="L260" s="10" t="s">
        <v>16</v>
      </c>
      <c r="M260" s="41">
        <v>5</v>
      </c>
      <c r="N260" s="113">
        <v>18400</v>
      </c>
      <c r="O260" s="121">
        <f>M260*N260</f>
        <v>92000</v>
      </c>
    </row>
    <row r="261" spans="2:15" s="6" customFormat="1" x14ac:dyDescent="0.2">
      <c r="B261" s="8">
        <v>788</v>
      </c>
      <c r="C261" s="83" t="s">
        <v>14</v>
      </c>
      <c r="D261" s="22" t="s">
        <v>530</v>
      </c>
      <c r="E261" s="32">
        <v>27111812</v>
      </c>
      <c r="F261" s="32"/>
      <c r="G261" s="32" t="s">
        <v>260</v>
      </c>
      <c r="H261" s="271" t="s">
        <v>396</v>
      </c>
      <c r="I261" s="284" t="s">
        <v>254</v>
      </c>
      <c r="J261" s="12">
        <v>0</v>
      </c>
      <c r="K261" s="9" t="s">
        <v>15</v>
      </c>
      <c r="L261" s="10" t="s">
        <v>16</v>
      </c>
      <c r="M261" s="41">
        <v>1</v>
      </c>
      <c r="N261" s="213">
        <v>4500</v>
      </c>
      <c r="O261" s="121">
        <f>M261*N261</f>
        <v>4500</v>
      </c>
    </row>
    <row r="262" spans="2:15" s="6" customFormat="1" x14ac:dyDescent="0.2">
      <c r="B262" s="8">
        <v>788</v>
      </c>
      <c r="C262" s="83" t="s">
        <v>14</v>
      </c>
      <c r="D262" s="5" t="s">
        <v>381</v>
      </c>
      <c r="E262" s="32"/>
      <c r="F262" s="32"/>
      <c r="G262" s="32" t="s">
        <v>43</v>
      </c>
      <c r="H262" s="271" t="s">
        <v>371</v>
      </c>
      <c r="I262" s="284" t="s">
        <v>254</v>
      </c>
      <c r="J262" s="12">
        <v>0</v>
      </c>
      <c r="K262" s="9" t="s">
        <v>15</v>
      </c>
      <c r="L262" s="41" t="s">
        <v>97</v>
      </c>
      <c r="M262" s="12">
        <v>10</v>
      </c>
      <c r="N262" s="136">
        <v>1600</v>
      </c>
      <c r="O262" s="121">
        <f>M262*N262</f>
        <v>16000</v>
      </c>
    </row>
    <row r="263" spans="2:15" s="6" customFormat="1" x14ac:dyDescent="0.2">
      <c r="B263" s="8">
        <v>788</v>
      </c>
      <c r="C263" s="83" t="s">
        <v>14</v>
      </c>
      <c r="D263" s="5" t="s">
        <v>381</v>
      </c>
      <c r="E263" s="32"/>
      <c r="F263" s="32"/>
      <c r="G263" s="32" t="s">
        <v>43</v>
      </c>
      <c r="H263" s="271" t="s">
        <v>372</v>
      </c>
      <c r="I263" s="284" t="s">
        <v>254</v>
      </c>
      <c r="J263" s="12">
        <v>0</v>
      </c>
      <c r="K263" s="9" t="s">
        <v>15</v>
      </c>
      <c r="L263" s="41" t="s">
        <v>97</v>
      </c>
      <c r="M263" s="12">
        <v>5</v>
      </c>
      <c r="N263" s="136">
        <v>2300</v>
      </c>
      <c r="O263" s="121">
        <f t="shared" ref="O263:O268" si="16">M263*N263</f>
        <v>11500</v>
      </c>
    </row>
    <row r="264" spans="2:15" s="6" customFormat="1" x14ac:dyDescent="0.2">
      <c r="B264" s="8">
        <v>788</v>
      </c>
      <c r="C264" s="83" t="s">
        <v>14</v>
      </c>
      <c r="D264" s="5" t="s">
        <v>380</v>
      </c>
      <c r="E264" s="32"/>
      <c r="F264" s="32"/>
      <c r="G264" s="32" t="s">
        <v>43</v>
      </c>
      <c r="H264" s="271" t="s">
        <v>373</v>
      </c>
      <c r="I264" s="284" t="s">
        <v>254</v>
      </c>
      <c r="J264" s="12">
        <v>0</v>
      </c>
      <c r="K264" s="9" t="s">
        <v>15</v>
      </c>
      <c r="L264" s="41" t="s">
        <v>97</v>
      </c>
      <c r="M264" s="12">
        <v>3</v>
      </c>
      <c r="N264" s="136">
        <v>4800</v>
      </c>
      <c r="O264" s="121">
        <f t="shared" si="16"/>
        <v>14400</v>
      </c>
    </row>
    <row r="265" spans="2:15" s="6" customFormat="1" x14ac:dyDescent="0.2">
      <c r="B265" s="8">
        <v>788</v>
      </c>
      <c r="C265" s="83" t="s">
        <v>14</v>
      </c>
      <c r="D265" s="5" t="s">
        <v>380</v>
      </c>
      <c r="E265" s="32"/>
      <c r="F265" s="32"/>
      <c r="G265" s="32" t="s">
        <v>43</v>
      </c>
      <c r="H265" s="271" t="s">
        <v>374</v>
      </c>
      <c r="I265" s="284" t="s">
        <v>254</v>
      </c>
      <c r="J265" s="12">
        <v>0</v>
      </c>
      <c r="K265" s="9" t="s">
        <v>15</v>
      </c>
      <c r="L265" s="41" t="s">
        <v>97</v>
      </c>
      <c r="M265" s="12">
        <v>2</v>
      </c>
      <c r="N265" s="136">
        <v>13000</v>
      </c>
      <c r="O265" s="121">
        <f t="shared" si="16"/>
        <v>26000</v>
      </c>
    </row>
    <row r="266" spans="2:15" s="6" customFormat="1" x14ac:dyDescent="0.2">
      <c r="B266" s="8">
        <v>788</v>
      </c>
      <c r="C266" s="83" t="s">
        <v>14</v>
      </c>
      <c r="D266" s="5" t="s">
        <v>379</v>
      </c>
      <c r="E266" s="32"/>
      <c r="F266" s="32"/>
      <c r="G266" s="32" t="s">
        <v>43</v>
      </c>
      <c r="H266" s="271" t="s">
        <v>375</v>
      </c>
      <c r="I266" s="284" t="s">
        <v>254</v>
      </c>
      <c r="J266" s="12">
        <v>0</v>
      </c>
      <c r="K266" s="9" t="s">
        <v>15</v>
      </c>
      <c r="L266" s="41" t="s">
        <v>97</v>
      </c>
      <c r="M266" s="12">
        <v>1</v>
      </c>
      <c r="N266" s="136">
        <v>20000</v>
      </c>
      <c r="O266" s="121">
        <f t="shared" si="16"/>
        <v>20000</v>
      </c>
    </row>
    <row r="267" spans="2:15" s="6" customFormat="1" x14ac:dyDescent="0.2">
      <c r="B267" s="8">
        <v>788</v>
      </c>
      <c r="C267" s="83" t="s">
        <v>14</v>
      </c>
      <c r="D267" s="5" t="s">
        <v>378</v>
      </c>
      <c r="E267" s="32"/>
      <c r="F267" s="32"/>
      <c r="G267" s="32" t="s">
        <v>43</v>
      </c>
      <c r="H267" s="271" t="s">
        <v>376</v>
      </c>
      <c r="I267" s="284" t="s">
        <v>254</v>
      </c>
      <c r="J267" s="12">
        <v>0</v>
      </c>
      <c r="K267" s="9" t="s">
        <v>15</v>
      </c>
      <c r="L267" s="41" t="s">
        <v>97</v>
      </c>
      <c r="M267" s="12">
        <v>2</v>
      </c>
      <c r="N267" s="136">
        <v>6200</v>
      </c>
      <c r="O267" s="121">
        <f t="shared" si="16"/>
        <v>12400</v>
      </c>
    </row>
    <row r="268" spans="2:15" s="6" customFormat="1" x14ac:dyDescent="0.2">
      <c r="B268" s="8">
        <v>788</v>
      </c>
      <c r="C268" s="83" t="s">
        <v>14</v>
      </c>
      <c r="D268" s="5" t="s">
        <v>377</v>
      </c>
      <c r="E268" s="32"/>
      <c r="F268" s="32"/>
      <c r="G268" s="32" t="s">
        <v>43</v>
      </c>
      <c r="H268" s="271" t="s">
        <v>160</v>
      </c>
      <c r="I268" s="284" t="s">
        <v>254</v>
      </c>
      <c r="J268" s="12">
        <v>0</v>
      </c>
      <c r="K268" s="9" t="s">
        <v>15</v>
      </c>
      <c r="L268" s="41" t="s">
        <v>97</v>
      </c>
      <c r="M268" s="12">
        <v>29</v>
      </c>
      <c r="N268" s="136">
        <v>2403.4482758620688</v>
      </c>
      <c r="O268" s="121">
        <f t="shared" si="16"/>
        <v>69700</v>
      </c>
    </row>
    <row r="269" spans="2:15" s="6" customFormat="1" x14ac:dyDescent="0.2">
      <c r="B269" s="8"/>
      <c r="C269" s="83"/>
      <c r="D269" s="32"/>
      <c r="E269" s="32"/>
      <c r="F269" s="32"/>
      <c r="G269" s="32"/>
      <c r="H269" s="231"/>
      <c r="I269" s="100"/>
      <c r="J269" s="12"/>
      <c r="K269" s="44"/>
      <c r="L269" s="11"/>
      <c r="M269" s="12"/>
      <c r="N269" s="114" t="s">
        <v>18</v>
      </c>
      <c r="O269" s="120">
        <f>SUM(O260:O268)</f>
        <v>266500</v>
      </c>
    </row>
    <row r="270" spans="2:15" s="6" customFormat="1" x14ac:dyDescent="0.2">
      <c r="B270" s="144"/>
      <c r="C270" s="243"/>
      <c r="D270" s="146"/>
      <c r="E270" s="146"/>
      <c r="F270" s="146"/>
      <c r="G270" s="146"/>
      <c r="H270" s="254" t="s">
        <v>442</v>
      </c>
      <c r="I270" s="155"/>
      <c r="J270" s="148"/>
      <c r="K270" s="149"/>
      <c r="L270" s="150"/>
      <c r="M270" s="148"/>
      <c r="N270" s="151"/>
      <c r="O270" s="156"/>
    </row>
    <row r="271" spans="2:15" s="6" customFormat="1" x14ac:dyDescent="0.2">
      <c r="B271" s="71">
        <v>788</v>
      </c>
      <c r="C271" s="229" t="s">
        <v>14</v>
      </c>
      <c r="D271" s="5" t="s">
        <v>161</v>
      </c>
      <c r="E271" s="28"/>
      <c r="F271" s="28"/>
      <c r="G271" s="28" t="s">
        <v>456</v>
      </c>
      <c r="H271" s="231" t="s">
        <v>162</v>
      </c>
      <c r="I271" s="285" t="s">
        <v>163</v>
      </c>
      <c r="J271" s="10">
        <v>0</v>
      </c>
      <c r="K271" s="9" t="s">
        <v>15</v>
      </c>
      <c r="L271" s="10" t="s">
        <v>16</v>
      </c>
      <c r="M271" s="216">
        <v>35</v>
      </c>
      <c r="N271" s="217">
        <v>600</v>
      </c>
      <c r="O271" s="70">
        <f>+Tabla1[[#This Row],[Cantidad]]*Tabla1[[#This Row],[Monto Unitario]]</f>
        <v>21000</v>
      </c>
    </row>
    <row r="272" spans="2:15" s="6" customFormat="1" x14ac:dyDescent="0.2">
      <c r="B272" s="71">
        <v>788</v>
      </c>
      <c r="C272" s="229" t="s">
        <v>14</v>
      </c>
      <c r="D272" s="5" t="s">
        <v>531</v>
      </c>
      <c r="E272" s="28"/>
      <c r="F272" s="28"/>
      <c r="G272" s="28" t="s">
        <v>456</v>
      </c>
      <c r="H272" s="231" t="s">
        <v>457</v>
      </c>
      <c r="I272" s="285" t="s">
        <v>247</v>
      </c>
      <c r="J272" s="10">
        <v>0</v>
      </c>
      <c r="K272" s="9" t="s">
        <v>15</v>
      </c>
      <c r="L272" s="10" t="s">
        <v>16</v>
      </c>
      <c r="M272" s="216">
        <v>15</v>
      </c>
      <c r="N272" s="220">
        <v>150</v>
      </c>
      <c r="O272" s="70">
        <f>+Tabla1[[#This Row],[Cantidad]]*Tabla1[[#This Row],[Monto Unitario]]</f>
        <v>2250</v>
      </c>
    </row>
    <row r="273" spans="2:15" s="6" customFormat="1" x14ac:dyDescent="0.2">
      <c r="B273" s="71">
        <v>788</v>
      </c>
      <c r="C273" s="229" t="s">
        <v>14</v>
      </c>
      <c r="D273" s="5" t="s">
        <v>532</v>
      </c>
      <c r="E273" s="28"/>
      <c r="F273" s="28"/>
      <c r="G273" s="28" t="s">
        <v>456</v>
      </c>
      <c r="H273" s="231" t="s">
        <v>458</v>
      </c>
      <c r="I273" s="285" t="s">
        <v>254</v>
      </c>
      <c r="J273" s="10">
        <v>0</v>
      </c>
      <c r="K273" s="9" t="s">
        <v>15</v>
      </c>
      <c r="L273" s="10" t="s">
        <v>16</v>
      </c>
      <c r="M273" s="216">
        <v>25</v>
      </c>
      <c r="N273" s="220">
        <v>215</v>
      </c>
      <c r="O273" s="70">
        <f>+Tabla1[[#This Row],[Cantidad]]*Tabla1[[#This Row],[Monto Unitario]]</f>
        <v>5375</v>
      </c>
    </row>
    <row r="274" spans="2:15" s="6" customFormat="1" x14ac:dyDescent="0.2">
      <c r="B274" s="71">
        <v>788</v>
      </c>
      <c r="C274" s="229" t="s">
        <v>14</v>
      </c>
      <c r="D274" s="5" t="s">
        <v>533</v>
      </c>
      <c r="E274" s="28"/>
      <c r="F274" s="28"/>
      <c r="G274" s="28" t="s">
        <v>456</v>
      </c>
      <c r="H274" s="231" t="s">
        <v>459</v>
      </c>
      <c r="I274" s="285" t="s">
        <v>254</v>
      </c>
      <c r="J274" s="10">
        <v>0</v>
      </c>
      <c r="K274" s="9" t="s">
        <v>15</v>
      </c>
      <c r="L274" s="10" t="s">
        <v>16</v>
      </c>
      <c r="M274" s="216">
        <v>25</v>
      </c>
      <c r="N274" s="220">
        <v>990</v>
      </c>
      <c r="O274" s="70">
        <f>+Tabla1[[#This Row],[Cantidad]]*Tabla1[[#This Row],[Monto Unitario]]</f>
        <v>24750</v>
      </c>
    </row>
    <row r="275" spans="2:15" s="6" customFormat="1" x14ac:dyDescent="0.2">
      <c r="B275" s="71">
        <v>788</v>
      </c>
      <c r="C275" s="229" t="s">
        <v>14</v>
      </c>
      <c r="D275" s="5" t="s">
        <v>164</v>
      </c>
      <c r="E275" s="28"/>
      <c r="F275" s="28"/>
      <c r="G275" s="28" t="s">
        <v>456</v>
      </c>
      <c r="H275" s="231" t="s">
        <v>165</v>
      </c>
      <c r="I275" s="285" t="s">
        <v>163</v>
      </c>
      <c r="J275" s="10">
        <v>0</v>
      </c>
      <c r="K275" s="9" t="s">
        <v>15</v>
      </c>
      <c r="L275" s="10" t="s">
        <v>16</v>
      </c>
      <c r="M275" s="216">
        <v>50</v>
      </c>
      <c r="N275" s="217">
        <v>440</v>
      </c>
      <c r="O275" s="70">
        <f>+Tabla1[[#This Row],[Cantidad]]*Tabla1[[#This Row],[Monto Unitario]]</f>
        <v>22000</v>
      </c>
    </row>
    <row r="276" spans="2:15" s="6" customFormat="1" x14ac:dyDescent="0.2">
      <c r="B276" s="71">
        <v>788</v>
      </c>
      <c r="C276" s="229" t="s">
        <v>14</v>
      </c>
      <c r="D276" s="5" t="s">
        <v>166</v>
      </c>
      <c r="E276" s="5"/>
      <c r="F276" s="5"/>
      <c r="G276" s="5" t="s">
        <v>456</v>
      </c>
      <c r="H276" s="231" t="s">
        <v>167</v>
      </c>
      <c r="I276" s="285" t="s">
        <v>163</v>
      </c>
      <c r="J276" s="12">
        <v>0</v>
      </c>
      <c r="K276" s="9" t="s">
        <v>15</v>
      </c>
      <c r="L276" s="11" t="s">
        <v>16</v>
      </c>
      <c r="M276" s="216">
        <v>2</v>
      </c>
      <c r="N276" s="217">
        <v>15500</v>
      </c>
      <c r="O276" s="70">
        <f>+Tabla1[[#This Row],[Cantidad]]*Tabla1[[#This Row],[Monto Unitario]]</f>
        <v>31000</v>
      </c>
    </row>
    <row r="277" spans="2:15" s="6" customFormat="1" x14ac:dyDescent="0.2">
      <c r="B277" s="71">
        <v>788</v>
      </c>
      <c r="C277" s="229" t="s">
        <v>14</v>
      </c>
      <c r="D277" s="5" t="s">
        <v>534</v>
      </c>
      <c r="E277" s="5"/>
      <c r="F277" s="5"/>
      <c r="G277" s="5" t="s">
        <v>456</v>
      </c>
      <c r="H277" s="231" t="s">
        <v>460</v>
      </c>
      <c r="I277" s="285" t="s">
        <v>163</v>
      </c>
      <c r="J277" s="12">
        <v>0</v>
      </c>
      <c r="K277" s="9" t="s">
        <v>15</v>
      </c>
      <c r="L277" s="11" t="s">
        <v>16</v>
      </c>
      <c r="M277" s="216">
        <v>350</v>
      </c>
      <c r="N277" s="217">
        <v>250</v>
      </c>
      <c r="O277" s="70">
        <f>+Tabla1[[#This Row],[Cantidad]]*Tabla1[[#This Row],[Monto Unitario]]</f>
        <v>87500</v>
      </c>
    </row>
    <row r="278" spans="2:15" s="6" customFormat="1" x14ac:dyDescent="0.2">
      <c r="B278" s="8">
        <v>788</v>
      </c>
      <c r="C278" s="83" t="s">
        <v>14</v>
      </c>
      <c r="D278" s="5" t="s">
        <v>461</v>
      </c>
      <c r="E278" s="5"/>
      <c r="F278" s="5"/>
      <c r="G278" s="5" t="s">
        <v>456</v>
      </c>
      <c r="H278" s="231" t="s">
        <v>169</v>
      </c>
      <c r="I278" s="285" t="s">
        <v>163</v>
      </c>
      <c r="J278" s="12">
        <v>0</v>
      </c>
      <c r="K278" s="9" t="s">
        <v>15</v>
      </c>
      <c r="L278" s="11" t="s">
        <v>16</v>
      </c>
      <c r="M278" s="216">
        <v>20</v>
      </c>
      <c r="N278" s="217">
        <v>200</v>
      </c>
      <c r="O278" s="70">
        <f>+Tabla1[[#This Row],[Cantidad]]*Tabla1[[#This Row],[Monto Unitario]]</f>
        <v>4000</v>
      </c>
    </row>
    <row r="279" spans="2:15" s="6" customFormat="1" x14ac:dyDescent="0.2">
      <c r="B279" s="8">
        <v>788</v>
      </c>
      <c r="C279" s="83" t="s">
        <v>14</v>
      </c>
      <c r="D279" s="5" t="s">
        <v>576</v>
      </c>
      <c r="E279" s="5"/>
      <c r="F279" s="5"/>
      <c r="G279" s="5" t="s">
        <v>456</v>
      </c>
      <c r="H279" s="231" t="s">
        <v>574</v>
      </c>
      <c r="I279" s="285" t="s">
        <v>254</v>
      </c>
      <c r="J279" s="12">
        <v>0</v>
      </c>
      <c r="K279" s="9" t="s">
        <v>15</v>
      </c>
      <c r="L279" s="11" t="s">
        <v>16</v>
      </c>
      <c r="M279" s="216">
        <v>10</v>
      </c>
      <c r="N279" s="221">
        <v>6489.6959999999963</v>
      </c>
      <c r="O279" s="70">
        <f>+Tabla1[[#This Row],[Cantidad]]*Tabla1[[#This Row],[Monto Unitario]]</f>
        <v>64896.959999999963</v>
      </c>
    </row>
    <row r="280" spans="2:15" s="6" customFormat="1" x14ac:dyDescent="0.2">
      <c r="B280" s="8">
        <v>788</v>
      </c>
      <c r="C280" s="83" t="s">
        <v>14</v>
      </c>
      <c r="D280" s="5" t="s">
        <v>170</v>
      </c>
      <c r="E280" s="5"/>
      <c r="F280" s="5"/>
      <c r="G280" s="5" t="s">
        <v>456</v>
      </c>
      <c r="H280" s="231" t="s">
        <v>171</v>
      </c>
      <c r="I280" s="285" t="s">
        <v>163</v>
      </c>
      <c r="J280" s="12">
        <v>0</v>
      </c>
      <c r="K280" s="9" t="s">
        <v>15</v>
      </c>
      <c r="L280" s="11" t="s">
        <v>16</v>
      </c>
      <c r="M280" s="216">
        <v>10</v>
      </c>
      <c r="N280" s="217">
        <v>380</v>
      </c>
      <c r="O280" s="70">
        <f>+Tabla1[[#This Row],[Cantidad]]*Tabla1[[#This Row],[Monto Unitario]]</f>
        <v>3800</v>
      </c>
    </row>
    <row r="281" spans="2:15" s="6" customFormat="1" x14ac:dyDescent="0.2">
      <c r="B281" s="8">
        <v>788</v>
      </c>
      <c r="C281" s="83" t="s">
        <v>14</v>
      </c>
      <c r="D281" s="32" t="s">
        <v>173</v>
      </c>
      <c r="E281" s="5">
        <v>43211807</v>
      </c>
      <c r="F281" s="5"/>
      <c r="G281" s="5" t="s">
        <v>260</v>
      </c>
      <c r="H281" s="231" t="s">
        <v>265</v>
      </c>
      <c r="I281" s="285" t="s">
        <v>163</v>
      </c>
      <c r="J281" s="12">
        <v>0</v>
      </c>
      <c r="K281" s="9" t="s">
        <v>15</v>
      </c>
      <c r="L281" s="11" t="s">
        <v>16</v>
      </c>
      <c r="M281" s="216">
        <v>25</v>
      </c>
      <c r="N281" s="217">
        <v>8000</v>
      </c>
      <c r="O281" s="70">
        <f t="shared" ref="O281" si="17">M281*N281</f>
        <v>200000</v>
      </c>
    </row>
    <row r="282" spans="2:15" s="6" customFormat="1" x14ac:dyDescent="0.2">
      <c r="B282" s="10">
        <v>781</v>
      </c>
      <c r="C282" s="83" t="s">
        <v>14</v>
      </c>
      <c r="D282" s="32" t="s">
        <v>174</v>
      </c>
      <c r="E282" s="32"/>
      <c r="F282" s="32"/>
      <c r="G282" s="32" t="s">
        <v>456</v>
      </c>
      <c r="H282" s="231" t="s">
        <v>175</v>
      </c>
      <c r="I282" s="285" t="s">
        <v>254</v>
      </c>
      <c r="J282" s="12">
        <v>0</v>
      </c>
      <c r="K282" s="9" t="s">
        <v>15</v>
      </c>
      <c r="L282" s="11" t="s">
        <v>16</v>
      </c>
      <c r="M282" s="216">
        <v>200</v>
      </c>
      <c r="N282" s="217">
        <v>300</v>
      </c>
      <c r="O282" s="70">
        <f>+Tabla1[[#This Row],[Cantidad]]*Tabla1[[#This Row],[Monto Unitario]]</f>
        <v>60000</v>
      </c>
    </row>
    <row r="283" spans="2:15" s="6" customFormat="1" x14ac:dyDescent="0.2">
      <c r="B283" s="10">
        <v>781</v>
      </c>
      <c r="C283" s="83" t="s">
        <v>14</v>
      </c>
      <c r="D283" s="32" t="s">
        <v>172</v>
      </c>
      <c r="E283" s="32"/>
      <c r="F283" s="32"/>
      <c r="G283" s="32" t="s">
        <v>456</v>
      </c>
      <c r="H283" s="231" t="s">
        <v>472</v>
      </c>
      <c r="I283" s="285" t="s">
        <v>163</v>
      </c>
      <c r="J283" s="12">
        <v>0</v>
      </c>
      <c r="K283" s="9" t="s">
        <v>15</v>
      </c>
      <c r="L283" s="11" t="s">
        <v>16</v>
      </c>
      <c r="M283" s="12">
        <v>800</v>
      </c>
      <c r="N283" s="113">
        <v>250</v>
      </c>
      <c r="O283" s="70">
        <f t="shared" ref="O283:O286" si="18">+M283*N283</f>
        <v>200000</v>
      </c>
    </row>
    <row r="284" spans="2:15" s="6" customFormat="1" x14ac:dyDescent="0.2">
      <c r="B284" s="10">
        <v>781</v>
      </c>
      <c r="C284" s="83" t="s">
        <v>14</v>
      </c>
      <c r="D284" s="32" t="s">
        <v>168</v>
      </c>
      <c r="E284" s="32"/>
      <c r="F284" s="32"/>
      <c r="G284" s="32" t="s">
        <v>456</v>
      </c>
      <c r="H284" s="231" t="s">
        <v>473</v>
      </c>
      <c r="I284" s="285" t="s">
        <v>163</v>
      </c>
      <c r="J284" s="12">
        <v>0</v>
      </c>
      <c r="K284" s="9" t="s">
        <v>15</v>
      </c>
      <c r="L284" s="11" t="s">
        <v>16</v>
      </c>
      <c r="M284" s="12">
        <v>835</v>
      </c>
      <c r="N284" s="113">
        <v>750.54347305389228</v>
      </c>
      <c r="O284" s="70">
        <f t="shared" si="18"/>
        <v>626703.80000000005</v>
      </c>
    </row>
    <row r="285" spans="2:15" s="6" customFormat="1" x14ac:dyDescent="0.2">
      <c r="B285" s="10">
        <v>781</v>
      </c>
      <c r="C285" s="83" t="s">
        <v>14</v>
      </c>
      <c r="D285" s="32" t="s">
        <v>535</v>
      </c>
      <c r="E285" s="32"/>
      <c r="F285" s="32"/>
      <c r="G285" s="32" t="s">
        <v>456</v>
      </c>
      <c r="H285" s="231" t="s">
        <v>474</v>
      </c>
      <c r="I285" s="285" t="s">
        <v>163</v>
      </c>
      <c r="J285" s="12">
        <v>0</v>
      </c>
      <c r="K285" s="9" t="s">
        <v>15</v>
      </c>
      <c r="L285" s="11" t="s">
        <v>16</v>
      </c>
      <c r="M285" s="12">
        <v>26</v>
      </c>
      <c r="N285" s="113">
        <v>16224.24</v>
      </c>
      <c r="O285" s="70">
        <f t="shared" si="18"/>
        <v>421830.24</v>
      </c>
    </row>
    <row r="286" spans="2:15" s="6" customFormat="1" x14ac:dyDescent="0.2">
      <c r="B286" s="10">
        <v>781</v>
      </c>
      <c r="C286" s="83" t="s">
        <v>14</v>
      </c>
      <c r="D286" s="32" t="s">
        <v>536</v>
      </c>
      <c r="E286" s="32"/>
      <c r="F286" s="32"/>
      <c r="G286" s="32" t="s">
        <v>456</v>
      </c>
      <c r="H286" s="231" t="s">
        <v>475</v>
      </c>
      <c r="I286" s="285" t="s">
        <v>256</v>
      </c>
      <c r="J286" s="12">
        <v>0</v>
      </c>
      <c r="K286" s="9" t="s">
        <v>15</v>
      </c>
      <c r="L286" s="11" t="s">
        <v>16</v>
      </c>
      <c r="M286" s="12">
        <v>50</v>
      </c>
      <c r="N286" s="113">
        <v>600</v>
      </c>
      <c r="O286" s="70">
        <f t="shared" si="18"/>
        <v>30000</v>
      </c>
    </row>
    <row r="287" spans="2:15" s="6" customFormat="1" x14ac:dyDescent="0.2">
      <c r="B287" s="8"/>
      <c r="C287" s="83"/>
      <c r="D287" s="32"/>
      <c r="E287" s="32"/>
      <c r="F287" s="32"/>
      <c r="G287" s="32"/>
      <c r="H287" s="231"/>
      <c r="I287" s="100"/>
      <c r="J287" s="12"/>
      <c r="K287" s="9"/>
      <c r="L287" s="11"/>
      <c r="M287" s="12"/>
      <c r="N287" s="114" t="s">
        <v>18</v>
      </c>
      <c r="O287" s="122">
        <f>SUM(O271:O286)</f>
        <v>1805106</v>
      </c>
    </row>
    <row r="288" spans="2:15" s="6" customFormat="1" ht="21" x14ac:dyDescent="0.2">
      <c r="B288" s="144"/>
      <c r="C288" s="243"/>
      <c r="D288" s="154"/>
      <c r="E288" s="154"/>
      <c r="F288" s="154"/>
      <c r="G288" s="154"/>
      <c r="H288" s="254" t="s">
        <v>443</v>
      </c>
      <c r="I288" s="155"/>
      <c r="J288" s="148"/>
      <c r="K288" s="149"/>
      <c r="L288" s="150"/>
      <c r="M288" s="148"/>
      <c r="N288" s="151"/>
      <c r="O288" s="173"/>
    </row>
    <row r="289" spans="2:15" s="6" customFormat="1" x14ac:dyDescent="0.2">
      <c r="B289" s="8">
        <v>788</v>
      </c>
      <c r="C289" s="83" t="s">
        <v>14</v>
      </c>
      <c r="D289" s="5" t="s">
        <v>176</v>
      </c>
      <c r="E289" s="32">
        <v>42141501</v>
      </c>
      <c r="F289" s="32">
        <v>90007089</v>
      </c>
      <c r="G289" s="32" t="s">
        <v>243</v>
      </c>
      <c r="H289" s="271" t="s">
        <v>246</v>
      </c>
      <c r="I289" s="285" t="s">
        <v>163</v>
      </c>
      <c r="J289" s="12">
        <v>0</v>
      </c>
      <c r="K289" s="9" t="s">
        <v>15</v>
      </c>
      <c r="L289" s="11" t="s">
        <v>16</v>
      </c>
      <c r="M289" s="12">
        <v>12</v>
      </c>
      <c r="N289" s="113">
        <v>1210</v>
      </c>
      <c r="O289" s="70">
        <f>M289*N289</f>
        <v>14520</v>
      </c>
    </row>
    <row r="290" spans="2:15" s="6" customFormat="1" x14ac:dyDescent="0.2">
      <c r="B290" s="8">
        <v>788</v>
      </c>
      <c r="C290" s="83" t="s">
        <v>14</v>
      </c>
      <c r="D290" s="32" t="s">
        <v>177</v>
      </c>
      <c r="E290" s="32">
        <v>42311552</v>
      </c>
      <c r="F290" s="32">
        <v>92326662</v>
      </c>
      <c r="G290" s="32" t="s">
        <v>243</v>
      </c>
      <c r="H290" s="231" t="s">
        <v>178</v>
      </c>
      <c r="I290" s="285" t="s">
        <v>163</v>
      </c>
      <c r="J290" s="12">
        <v>0</v>
      </c>
      <c r="K290" s="9" t="s">
        <v>15</v>
      </c>
      <c r="L290" s="11" t="s">
        <v>16</v>
      </c>
      <c r="M290" s="12">
        <v>10</v>
      </c>
      <c r="N290" s="113">
        <v>4340</v>
      </c>
      <c r="O290" s="70">
        <f>M290*N290</f>
        <v>43400</v>
      </c>
    </row>
    <row r="291" spans="2:15" s="6" customFormat="1" ht="22.5" x14ac:dyDescent="0.2">
      <c r="B291" s="8">
        <v>788</v>
      </c>
      <c r="C291" s="83" t="s">
        <v>14</v>
      </c>
      <c r="D291" s="28" t="s">
        <v>179</v>
      </c>
      <c r="E291" s="238">
        <v>46181541</v>
      </c>
      <c r="F291" s="238">
        <v>92172486</v>
      </c>
      <c r="G291" s="32" t="s">
        <v>243</v>
      </c>
      <c r="H291" s="231" t="s">
        <v>248</v>
      </c>
      <c r="I291" s="285" t="s">
        <v>247</v>
      </c>
      <c r="J291" s="12">
        <v>0</v>
      </c>
      <c r="K291" s="9" t="s">
        <v>15</v>
      </c>
      <c r="L291" s="11" t="s">
        <v>16</v>
      </c>
      <c r="M291" s="12">
        <v>10</v>
      </c>
      <c r="N291" s="113">
        <v>7200</v>
      </c>
      <c r="O291" s="70">
        <f>M291*N291</f>
        <v>72000</v>
      </c>
    </row>
    <row r="292" spans="2:15" s="6" customFormat="1" ht="22.5" x14ac:dyDescent="0.2">
      <c r="B292" s="8">
        <v>788</v>
      </c>
      <c r="C292" s="83" t="s">
        <v>14</v>
      </c>
      <c r="D292" s="28" t="s">
        <v>537</v>
      </c>
      <c r="E292" s="238">
        <v>42311546</v>
      </c>
      <c r="F292" s="238">
        <v>9227021</v>
      </c>
      <c r="G292" s="32" t="s">
        <v>243</v>
      </c>
      <c r="H292" s="231" t="s">
        <v>249</v>
      </c>
      <c r="I292" s="285" t="s">
        <v>247</v>
      </c>
      <c r="J292" s="12">
        <v>0</v>
      </c>
      <c r="K292" s="9" t="s">
        <v>15</v>
      </c>
      <c r="L292" s="11" t="s">
        <v>16</v>
      </c>
      <c r="M292" s="12">
        <v>10</v>
      </c>
      <c r="N292" s="113">
        <v>2000</v>
      </c>
      <c r="O292" s="70">
        <f>M292*N292</f>
        <v>20000</v>
      </c>
    </row>
    <row r="293" spans="2:15" s="6" customFormat="1" x14ac:dyDescent="0.2">
      <c r="B293" s="8"/>
      <c r="C293" s="83"/>
      <c r="D293" s="28"/>
      <c r="E293" s="28"/>
      <c r="F293" s="28"/>
      <c r="G293" s="28"/>
      <c r="H293" s="231"/>
      <c r="I293" s="100"/>
      <c r="J293" s="12"/>
      <c r="K293" s="44"/>
      <c r="L293" s="11"/>
      <c r="M293" s="12"/>
      <c r="N293" s="114" t="s">
        <v>18</v>
      </c>
      <c r="O293" s="122">
        <f>SUM(O289:O292)</f>
        <v>149920</v>
      </c>
    </row>
    <row r="294" spans="2:15" s="6" customFormat="1" x14ac:dyDescent="0.2">
      <c r="B294" s="144"/>
      <c r="C294" s="243"/>
      <c r="D294" s="154"/>
      <c r="E294" s="154"/>
      <c r="F294" s="154"/>
      <c r="G294" s="154"/>
      <c r="H294" s="254" t="s">
        <v>444</v>
      </c>
      <c r="I294" s="174"/>
      <c r="J294" s="175"/>
      <c r="K294" s="175"/>
      <c r="L294" s="176"/>
      <c r="M294" s="176"/>
      <c r="N294" s="151"/>
      <c r="O294" s="177"/>
    </row>
    <row r="295" spans="2:15" s="6" customFormat="1" x14ac:dyDescent="0.2">
      <c r="B295" s="8">
        <v>788</v>
      </c>
      <c r="C295" s="83" t="s">
        <v>14</v>
      </c>
      <c r="D295" s="35" t="s">
        <v>581</v>
      </c>
      <c r="E295" s="32"/>
      <c r="F295" s="32"/>
      <c r="G295" s="32" t="s">
        <v>390</v>
      </c>
      <c r="H295" s="231" t="s">
        <v>582</v>
      </c>
      <c r="I295" s="284" t="s">
        <v>254</v>
      </c>
      <c r="J295" s="12">
        <v>0</v>
      </c>
      <c r="K295" s="9" t="s">
        <v>15</v>
      </c>
      <c r="L295" s="11" t="s">
        <v>16</v>
      </c>
      <c r="M295" s="12">
        <v>1</v>
      </c>
      <c r="N295" s="136">
        <v>4000000</v>
      </c>
      <c r="O295" s="70">
        <f t="shared" ref="O295" si="19">M295*N295</f>
        <v>4000000</v>
      </c>
    </row>
    <row r="296" spans="2:15" s="6" customFormat="1" x14ac:dyDescent="0.2">
      <c r="B296" s="8">
        <v>788</v>
      </c>
      <c r="C296" s="83" t="s">
        <v>14</v>
      </c>
      <c r="D296" s="35" t="s">
        <v>538</v>
      </c>
      <c r="E296" s="32"/>
      <c r="F296" s="32"/>
      <c r="G296" s="32" t="s">
        <v>456</v>
      </c>
      <c r="H296" s="231" t="s">
        <v>181</v>
      </c>
      <c r="I296" s="284" t="s">
        <v>254</v>
      </c>
      <c r="J296" s="12">
        <v>0</v>
      </c>
      <c r="K296" s="9" t="s">
        <v>15</v>
      </c>
      <c r="L296" s="11" t="s">
        <v>16</v>
      </c>
      <c r="M296" s="12">
        <v>75</v>
      </c>
      <c r="N296" s="136">
        <v>925.5</v>
      </c>
      <c r="O296" s="70">
        <f>++Tabla1[[#This Row],[Cantidad]]*Tabla1[[#This Row],[Monto Unitario]]</f>
        <v>69412.5</v>
      </c>
    </row>
    <row r="297" spans="2:15" s="6" customFormat="1" x14ac:dyDescent="0.2">
      <c r="B297" s="8">
        <v>788</v>
      </c>
      <c r="C297" s="83" t="s">
        <v>14</v>
      </c>
      <c r="D297" s="35" t="s">
        <v>539</v>
      </c>
      <c r="E297" s="32"/>
      <c r="F297" s="32"/>
      <c r="G297" s="32" t="s">
        <v>456</v>
      </c>
      <c r="H297" s="231" t="s">
        <v>182</v>
      </c>
      <c r="I297" s="284" t="s">
        <v>254</v>
      </c>
      <c r="J297" s="12">
        <v>0</v>
      </c>
      <c r="K297" s="9" t="s">
        <v>15</v>
      </c>
      <c r="L297" s="11" t="s">
        <v>16</v>
      </c>
      <c r="M297" s="12">
        <v>150</v>
      </c>
      <c r="N297" s="136">
        <v>1230</v>
      </c>
      <c r="O297" s="70">
        <f>++Tabla1[[#This Row],[Cantidad]]*Tabla1[[#This Row],[Monto Unitario]]</f>
        <v>184500</v>
      </c>
    </row>
    <row r="298" spans="2:15" s="6" customFormat="1" x14ac:dyDescent="0.2">
      <c r="B298" s="8">
        <v>788</v>
      </c>
      <c r="C298" s="83" t="s">
        <v>14</v>
      </c>
      <c r="D298" s="35" t="s">
        <v>540</v>
      </c>
      <c r="E298" s="32"/>
      <c r="F298" s="32"/>
      <c r="G298" s="32" t="s">
        <v>456</v>
      </c>
      <c r="H298" s="231" t="s">
        <v>183</v>
      </c>
      <c r="I298" s="284" t="s">
        <v>256</v>
      </c>
      <c r="J298" s="12">
        <v>0</v>
      </c>
      <c r="K298" s="9" t="s">
        <v>15</v>
      </c>
      <c r="L298" s="11" t="s">
        <v>16</v>
      </c>
      <c r="M298" s="12">
        <v>50</v>
      </c>
      <c r="N298" s="136">
        <v>2621.75</v>
      </c>
      <c r="O298" s="70">
        <f>++Tabla1[[#This Row],[Cantidad]]*Tabla1[[#This Row],[Monto Unitario]]</f>
        <v>131087.5</v>
      </c>
    </row>
    <row r="299" spans="2:15" s="6" customFormat="1" x14ac:dyDescent="0.2">
      <c r="B299" s="8">
        <v>788</v>
      </c>
      <c r="C299" s="83" t="s">
        <v>14</v>
      </c>
      <c r="D299" s="35" t="s">
        <v>541</v>
      </c>
      <c r="E299" s="32"/>
      <c r="F299" s="32"/>
      <c r="G299" s="32" t="s">
        <v>456</v>
      </c>
      <c r="H299" s="272" t="s">
        <v>184</v>
      </c>
      <c r="I299" s="284" t="s">
        <v>254</v>
      </c>
      <c r="J299" s="12">
        <v>0</v>
      </c>
      <c r="K299" s="9" t="s">
        <v>15</v>
      </c>
      <c r="L299" s="11" t="s">
        <v>16</v>
      </c>
      <c r="M299" s="12">
        <v>1</v>
      </c>
      <c r="N299" s="136">
        <v>715000</v>
      </c>
      <c r="O299" s="70">
        <f>++Tabla1[[#This Row],[Cantidad]]*Tabla1[[#This Row],[Monto Unitario]]</f>
        <v>715000</v>
      </c>
    </row>
    <row r="300" spans="2:15" s="6" customFormat="1" x14ac:dyDescent="0.2">
      <c r="B300" s="8"/>
      <c r="C300" s="83"/>
      <c r="D300" s="40"/>
      <c r="E300" s="32"/>
      <c r="F300" s="32"/>
      <c r="G300" s="32"/>
      <c r="H300" s="231"/>
      <c r="I300" s="100"/>
      <c r="J300" s="12"/>
      <c r="K300" s="44"/>
      <c r="L300" s="11"/>
      <c r="M300" s="12"/>
      <c r="N300" s="114" t="s">
        <v>18</v>
      </c>
      <c r="O300" s="118">
        <f>SUM(O295:O299)</f>
        <v>5100000</v>
      </c>
    </row>
    <row r="301" spans="2:15" s="6" customFormat="1" x14ac:dyDescent="0.2">
      <c r="B301" s="144"/>
      <c r="C301" s="243"/>
      <c r="D301" s="154"/>
      <c r="E301" s="154"/>
      <c r="F301" s="154"/>
      <c r="G301" s="154"/>
      <c r="H301" s="254" t="s">
        <v>445</v>
      </c>
      <c r="I301" s="155"/>
      <c r="J301" s="148"/>
      <c r="K301" s="149"/>
      <c r="L301" s="150"/>
      <c r="M301" s="148"/>
      <c r="N301" s="151"/>
      <c r="O301" s="162"/>
    </row>
    <row r="302" spans="2:15" s="6" customFormat="1" x14ac:dyDescent="0.2">
      <c r="B302" s="45">
        <v>788</v>
      </c>
      <c r="C302" s="247">
        <v>0</v>
      </c>
      <c r="D302" s="35" t="s">
        <v>382</v>
      </c>
      <c r="E302" s="32"/>
      <c r="F302" s="32"/>
      <c r="G302" s="32" t="s">
        <v>43</v>
      </c>
      <c r="H302" s="258" t="s">
        <v>185</v>
      </c>
      <c r="I302" s="24" t="s">
        <v>370</v>
      </c>
      <c r="J302" s="12">
        <v>0</v>
      </c>
      <c r="K302" s="9" t="s">
        <v>15</v>
      </c>
      <c r="L302" s="41" t="s">
        <v>97</v>
      </c>
      <c r="M302" s="41">
        <v>75</v>
      </c>
      <c r="N302" s="212">
        <v>500</v>
      </c>
      <c r="O302" s="70">
        <f>M302*N302</f>
        <v>37500</v>
      </c>
    </row>
    <row r="303" spans="2:15" s="6" customFormat="1" x14ac:dyDescent="0.2">
      <c r="B303" s="45">
        <v>788</v>
      </c>
      <c r="C303" s="247">
        <v>0</v>
      </c>
      <c r="D303" s="35" t="s">
        <v>383</v>
      </c>
      <c r="E303" s="32"/>
      <c r="F303" s="32"/>
      <c r="G303" s="32" t="s">
        <v>43</v>
      </c>
      <c r="H303" s="258" t="s">
        <v>186</v>
      </c>
      <c r="I303" s="284" t="s">
        <v>254</v>
      </c>
      <c r="J303" s="12">
        <v>0</v>
      </c>
      <c r="K303" s="9" t="s">
        <v>15</v>
      </c>
      <c r="L303" s="41" t="s">
        <v>97</v>
      </c>
      <c r="M303" s="41">
        <v>6</v>
      </c>
      <c r="N303" s="212">
        <v>7500</v>
      </c>
      <c r="O303" s="70">
        <f>M303*N303</f>
        <v>45000</v>
      </c>
    </row>
    <row r="304" spans="2:15" s="6" customFormat="1" x14ac:dyDescent="0.2">
      <c r="B304" s="45">
        <v>788</v>
      </c>
      <c r="C304" s="247">
        <v>0</v>
      </c>
      <c r="D304" s="35" t="s">
        <v>542</v>
      </c>
      <c r="E304" s="32"/>
      <c r="F304" s="32"/>
      <c r="G304" s="32" t="s">
        <v>43</v>
      </c>
      <c r="H304" s="266" t="s">
        <v>187</v>
      </c>
      <c r="I304" s="284" t="s">
        <v>254</v>
      </c>
      <c r="J304" s="12">
        <v>0</v>
      </c>
      <c r="K304" s="9" t="s">
        <v>15</v>
      </c>
      <c r="L304" s="41" t="s">
        <v>97</v>
      </c>
      <c r="M304" s="41">
        <v>54</v>
      </c>
      <c r="N304" s="212">
        <v>8564.8148148148157</v>
      </c>
      <c r="O304" s="70">
        <f>M304*N304</f>
        <v>462500.00000000006</v>
      </c>
    </row>
    <row r="305" spans="2:15" s="6" customFormat="1" x14ac:dyDescent="0.2">
      <c r="B305" s="8">
        <v>788</v>
      </c>
      <c r="C305" s="83" t="s">
        <v>14</v>
      </c>
      <c r="D305" s="40" t="s">
        <v>384</v>
      </c>
      <c r="E305" s="32"/>
      <c r="F305" s="32"/>
      <c r="G305" s="32" t="s">
        <v>43</v>
      </c>
      <c r="H305" s="266" t="s">
        <v>386</v>
      </c>
      <c r="I305" s="284" t="s">
        <v>254</v>
      </c>
      <c r="J305" s="12">
        <v>0</v>
      </c>
      <c r="K305" s="9" t="s">
        <v>15</v>
      </c>
      <c r="L305" s="130" t="s">
        <v>97</v>
      </c>
      <c r="M305" s="41">
        <v>6</v>
      </c>
      <c r="N305" s="135">
        <v>14000</v>
      </c>
      <c r="O305" s="70">
        <f t="shared" ref="O305" si="20">M305*N305</f>
        <v>84000</v>
      </c>
    </row>
    <row r="306" spans="2:15" s="6" customFormat="1" x14ac:dyDescent="0.2">
      <c r="B306" s="8"/>
      <c r="C306" s="83"/>
      <c r="D306" s="35"/>
      <c r="E306" s="32"/>
      <c r="F306" s="32"/>
      <c r="G306" s="32"/>
      <c r="H306" s="231"/>
      <c r="I306" s="100"/>
      <c r="J306" s="12"/>
      <c r="K306" s="44"/>
      <c r="L306" s="11"/>
      <c r="M306" s="12"/>
      <c r="N306" s="134" t="s">
        <v>18</v>
      </c>
      <c r="O306" s="118">
        <f>SUM(O302:O305)</f>
        <v>629000</v>
      </c>
    </row>
    <row r="307" spans="2:15" s="6" customFormat="1" x14ac:dyDescent="0.2">
      <c r="B307" s="144"/>
      <c r="C307" s="243"/>
      <c r="D307" s="170"/>
      <c r="E307" s="154"/>
      <c r="F307" s="154"/>
      <c r="G307" s="154"/>
      <c r="H307" s="254" t="s">
        <v>446</v>
      </c>
      <c r="I307" s="171"/>
      <c r="J307" s="148"/>
      <c r="K307" s="149"/>
      <c r="L307" s="172"/>
      <c r="M307" s="148"/>
      <c r="N307" s="151"/>
      <c r="O307" s="173"/>
    </row>
    <row r="308" spans="2:15" s="6" customFormat="1" ht="22.5" x14ac:dyDescent="0.2">
      <c r="B308" s="8">
        <v>788</v>
      </c>
      <c r="C308" s="83" t="s">
        <v>14</v>
      </c>
      <c r="D308" s="28" t="s">
        <v>543</v>
      </c>
      <c r="E308" s="238">
        <v>47131502</v>
      </c>
      <c r="F308" s="238">
        <v>92259979</v>
      </c>
      <c r="G308" s="32" t="s">
        <v>243</v>
      </c>
      <c r="H308" s="231" t="s">
        <v>180</v>
      </c>
      <c r="I308" s="285" t="s">
        <v>247</v>
      </c>
      <c r="J308" s="12">
        <v>0</v>
      </c>
      <c r="K308" s="9" t="s">
        <v>15</v>
      </c>
      <c r="L308" s="11" t="s">
        <v>16</v>
      </c>
      <c r="M308" s="41">
        <v>10</v>
      </c>
      <c r="N308" s="113">
        <v>2950</v>
      </c>
      <c r="O308" s="70">
        <f>M308*N308</f>
        <v>29500</v>
      </c>
    </row>
    <row r="309" spans="2:15" s="6" customFormat="1" ht="22.5" x14ac:dyDescent="0.2">
      <c r="B309" s="8">
        <v>788</v>
      </c>
      <c r="C309" s="83" t="s">
        <v>14</v>
      </c>
      <c r="D309" s="28" t="s">
        <v>544</v>
      </c>
      <c r="E309" s="238">
        <v>53131608</v>
      </c>
      <c r="F309" s="238">
        <v>92238248</v>
      </c>
      <c r="G309" s="32" t="s">
        <v>243</v>
      </c>
      <c r="H309" s="231" t="s">
        <v>251</v>
      </c>
      <c r="I309" s="284" t="s">
        <v>254</v>
      </c>
      <c r="J309" s="12"/>
      <c r="K309" s="9" t="s">
        <v>15</v>
      </c>
      <c r="L309" s="11" t="s">
        <v>16</v>
      </c>
      <c r="M309" s="41">
        <v>12</v>
      </c>
      <c r="N309" s="113">
        <v>3500</v>
      </c>
      <c r="O309" s="70">
        <f>M309*N309</f>
        <v>42000</v>
      </c>
    </row>
    <row r="310" spans="2:15" s="6" customFormat="1" ht="33.75" x14ac:dyDescent="0.2">
      <c r="B310" s="8">
        <v>788</v>
      </c>
      <c r="C310" s="83" t="s">
        <v>14</v>
      </c>
      <c r="D310" s="40" t="s">
        <v>545</v>
      </c>
      <c r="E310" s="128"/>
      <c r="F310" s="128"/>
      <c r="G310" s="128" t="s">
        <v>43</v>
      </c>
      <c r="H310" s="258" t="s">
        <v>188</v>
      </c>
      <c r="I310" s="24" t="s">
        <v>253</v>
      </c>
      <c r="J310" s="12">
        <v>0</v>
      </c>
      <c r="K310" s="9" t="s">
        <v>15</v>
      </c>
      <c r="L310" s="11" t="s">
        <v>100</v>
      </c>
      <c r="M310" s="41">
        <v>65</v>
      </c>
      <c r="N310" s="212">
        <v>1743.59</v>
      </c>
      <c r="O310" s="70">
        <f t="shared" ref="O310:O337" si="21">M310*N310</f>
        <v>113333.34999999999</v>
      </c>
    </row>
    <row r="311" spans="2:15" s="6" customFormat="1" ht="33.75" x14ac:dyDescent="0.2">
      <c r="B311" s="8">
        <v>788</v>
      </c>
      <c r="C311" s="83" t="s">
        <v>14</v>
      </c>
      <c r="D311" s="40" t="s">
        <v>546</v>
      </c>
      <c r="E311" s="128"/>
      <c r="F311" s="128"/>
      <c r="G311" s="128" t="s">
        <v>43</v>
      </c>
      <c r="H311" s="258" t="s">
        <v>189</v>
      </c>
      <c r="I311" s="24" t="s">
        <v>253</v>
      </c>
      <c r="J311" s="12">
        <v>0</v>
      </c>
      <c r="K311" s="9" t="s">
        <v>15</v>
      </c>
      <c r="L311" s="11" t="s">
        <v>100</v>
      </c>
      <c r="M311" s="41">
        <v>65</v>
      </c>
      <c r="N311" s="212">
        <v>1400</v>
      </c>
      <c r="O311" s="70">
        <f t="shared" si="21"/>
        <v>91000</v>
      </c>
    </row>
    <row r="312" spans="2:15" s="6" customFormat="1" ht="67.5" x14ac:dyDescent="0.2">
      <c r="B312" s="8">
        <v>788</v>
      </c>
      <c r="C312" s="83" t="s">
        <v>14</v>
      </c>
      <c r="D312" s="40" t="s">
        <v>547</v>
      </c>
      <c r="E312" s="32"/>
      <c r="F312" s="32"/>
      <c r="G312" s="128" t="s">
        <v>43</v>
      </c>
      <c r="H312" s="258" t="s">
        <v>190</v>
      </c>
      <c r="I312" s="24" t="s">
        <v>253</v>
      </c>
      <c r="J312" s="12">
        <v>0</v>
      </c>
      <c r="K312" s="9" t="s">
        <v>15</v>
      </c>
      <c r="L312" s="11" t="s">
        <v>100</v>
      </c>
      <c r="M312" s="41">
        <v>70</v>
      </c>
      <c r="N312" s="212">
        <v>3000</v>
      </c>
      <c r="O312" s="70">
        <f t="shared" si="21"/>
        <v>210000</v>
      </c>
    </row>
    <row r="313" spans="2:15" s="6" customFormat="1" ht="67.5" x14ac:dyDescent="0.2">
      <c r="B313" s="8">
        <v>788</v>
      </c>
      <c r="C313" s="83" t="s">
        <v>14</v>
      </c>
      <c r="D313" s="40" t="s">
        <v>548</v>
      </c>
      <c r="E313" s="32"/>
      <c r="F313" s="32"/>
      <c r="G313" s="128" t="s">
        <v>43</v>
      </c>
      <c r="H313" s="258" t="s">
        <v>191</v>
      </c>
      <c r="I313" s="284" t="s">
        <v>254</v>
      </c>
      <c r="J313" s="12">
        <v>0</v>
      </c>
      <c r="K313" s="9" t="s">
        <v>15</v>
      </c>
      <c r="L313" s="11" t="s">
        <v>100</v>
      </c>
      <c r="M313" s="41">
        <v>60</v>
      </c>
      <c r="N313" s="212">
        <v>3500</v>
      </c>
      <c r="O313" s="70">
        <f t="shared" si="21"/>
        <v>210000</v>
      </c>
    </row>
    <row r="314" spans="2:15" s="6" customFormat="1" ht="33.75" x14ac:dyDescent="0.2">
      <c r="B314" s="8">
        <v>788</v>
      </c>
      <c r="C314" s="83" t="s">
        <v>14</v>
      </c>
      <c r="D314" s="40" t="s">
        <v>549</v>
      </c>
      <c r="E314" s="32"/>
      <c r="F314" s="128"/>
      <c r="G314" s="128" t="s">
        <v>43</v>
      </c>
      <c r="H314" s="258" t="s">
        <v>192</v>
      </c>
      <c r="I314" s="24" t="s">
        <v>253</v>
      </c>
      <c r="J314" s="12">
        <v>0</v>
      </c>
      <c r="K314" s="9" t="s">
        <v>15</v>
      </c>
      <c r="L314" s="11" t="s">
        <v>100</v>
      </c>
      <c r="M314" s="41">
        <v>80</v>
      </c>
      <c r="N314" s="212">
        <v>1397.06</v>
      </c>
      <c r="O314" s="70">
        <f t="shared" si="21"/>
        <v>111764.79999999999</v>
      </c>
    </row>
    <row r="315" spans="2:15" s="6" customFormat="1" ht="33.75" x14ac:dyDescent="0.2">
      <c r="B315" s="8">
        <v>788</v>
      </c>
      <c r="C315" s="83" t="s">
        <v>14</v>
      </c>
      <c r="D315" s="40" t="s">
        <v>550</v>
      </c>
      <c r="E315" s="32"/>
      <c r="F315" s="32"/>
      <c r="G315" s="128" t="s">
        <v>43</v>
      </c>
      <c r="H315" s="258" t="s">
        <v>193</v>
      </c>
      <c r="I315" s="24" t="s">
        <v>253</v>
      </c>
      <c r="J315" s="12">
        <v>0</v>
      </c>
      <c r="K315" s="9" t="s">
        <v>15</v>
      </c>
      <c r="L315" s="11" t="s">
        <v>100</v>
      </c>
      <c r="M315" s="41">
        <v>20</v>
      </c>
      <c r="N315" s="212">
        <v>5562.33</v>
      </c>
      <c r="O315" s="70">
        <f t="shared" si="21"/>
        <v>111246.6</v>
      </c>
    </row>
    <row r="316" spans="2:15" s="6" customFormat="1" ht="33.75" x14ac:dyDescent="0.2">
      <c r="B316" s="8">
        <v>788</v>
      </c>
      <c r="C316" s="83" t="s">
        <v>14</v>
      </c>
      <c r="D316" s="40" t="s">
        <v>551</v>
      </c>
      <c r="E316" s="32"/>
      <c r="F316" s="32"/>
      <c r="G316" s="128" t="s">
        <v>43</v>
      </c>
      <c r="H316" s="258" t="s">
        <v>194</v>
      </c>
      <c r="I316" s="24" t="s">
        <v>253</v>
      </c>
      <c r="J316" s="12">
        <v>0</v>
      </c>
      <c r="K316" s="9" t="s">
        <v>15</v>
      </c>
      <c r="L316" s="11" t="s">
        <v>100</v>
      </c>
      <c r="M316" s="41">
        <v>10</v>
      </c>
      <c r="N316" s="212">
        <v>8644.16</v>
      </c>
      <c r="O316" s="70">
        <f t="shared" si="21"/>
        <v>86441.600000000006</v>
      </c>
    </row>
    <row r="317" spans="2:15" s="6" customFormat="1" ht="22.5" x14ac:dyDescent="0.2">
      <c r="B317" s="8">
        <v>788</v>
      </c>
      <c r="C317" s="83" t="s">
        <v>14</v>
      </c>
      <c r="D317" s="40" t="s">
        <v>552</v>
      </c>
      <c r="E317" s="32"/>
      <c r="F317" s="32"/>
      <c r="G317" s="128" t="s">
        <v>43</v>
      </c>
      <c r="H317" s="258" t="s">
        <v>195</v>
      </c>
      <c r="I317" s="24" t="s">
        <v>253</v>
      </c>
      <c r="J317" s="12">
        <v>0</v>
      </c>
      <c r="K317" s="9" t="s">
        <v>15</v>
      </c>
      <c r="L317" s="11" t="s">
        <v>100</v>
      </c>
      <c r="M317" s="41">
        <v>60</v>
      </c>
      <c r="N317" s="212">
        <v>5544.07</v>
      </c>
      <c r="O317" s="70">
        <f t="shared" si="21"/>
        <v>332644.19999999995</v>
      </c>
    </row>
    <row r="318" spans="2:15" s="6" customFormat="1" ht="33.75" x14ac:dyDescent="0.2">
      <c r="B318" s="8">
        <v>788</v>
      </c>
      <c r="C318" s="83" t="s">
        <v>14</v>
      </c>
      <c r="D318" s="40" t="s">
        <v>553</v>
      </c>
      <c r="E318" s="32"/>
      <c r="F318" s="32"/>
      <c r="G318" s="128" t="s">
        <v>43</v>
      </c>
      <c r="H318" s="258" t="s">
        <v>196</v>
      </c>
      <c r="I318" s="24" t="s">
        <v>253</v>
      </c>
      <c r="J318" s="12">
        <v>0</v>
      </c>
      <c r="K318" s="9" t="s">
        <v>15</v>
      </c>
      <c r="L318" s="11" t="s">
        <v>100</v>
      </c>
      <c r="M318" s="41">
        <v>80</v>
      </c>
      <c r="N318" s="212">
        <v>1676.12</v>
      </c>
      <c r="O318" s="70">
        <f t="shared" si="21"/>
        <v>134089.59999999998</v>
      </c>
    </row>
    <row r="319" spans="2:15" s="6" customFormat="1" ht="22.5" x14ac:dyDescent="0.2">
      <c r="B319" s="8">
        <v>788</v>
      </c>
      <c r="C319" s="83" t="s">
        <v>14</v>
      </c>
      <c r="D319" s="40" t="s">
        <v>554</v>
      </c>
      <c r="E319" s="32"/>
      <c r="F319" s="32"/>
      <c r="G319" s="128" t="s">
        <v>43</v>
      </c>
      <c r="H319" s="258" t="s">
        <v>197</v>
      </c>
      <c r="I319" s="284" t="s">
        <v>254</v>
      </c>
      <c r="J319" s="12">
        <v>0</v>
      </c>
      <c r="K319" s="9" t="s">
        <v>15</v>
      </c>
      <c r="L319" s="11" t="s">
        <v>100</v>
      </c>
      <c r="M319" s="41">
        <v>80</v>
      </c>
      <c r="N319" s="212">
        <v>4500</v>
      </c>
      <c r="O319" s="70">
        <f t="shared" si="21"/>
        <v>360000</v>
      </c>
    </row>
    <row r="320" spans="2:15" s="6" customFormat="1" ht="45" x14ac:dyDescent="0.2">
      <c r="B320" s="8">
        <v>788</v>
      </c>
      <c r="C320" s="83" t="s">
        <v>14</v>
      </c>
      <c r="D320" s="40" t="s">
        <v>555</v>
      </c>
      <c r="E320" s="32"/>
      <c r="F320" s="32"/>
      <c r="G320" s="128" t="s">
        <v>43</v>
      </c>
      <c r="H320" s="258" t="s">
        <v>198</v>
      </c>
      <c r="I320" s="284" t="s">
        <v>254</v>
      </c>
      <c r="J320" s="12">
        <v>0</v>
      </c>
      <c r="K320" s="9" t="s">
        <v>15</v>
      </c>
      <c r="L320" s="11" t="s">
        <v>100</v>
      </c>
      <c r="M320" s="41">
        <v>75</v>
      </c>
      <c r="N320" s="212">
        <v>2148.56</v>
      </c>
      <c r="O320" s="70">
        <f t="shared" si="21"/>
        <v>161142</v>
      </c>
    </row>
    <row r="321" spans="2:18" s="6" customFormat="1" ht="45" x14ac:dyDescent="0.2">
      <c r="B321" s="8">
        <v>788</v>
      </c>
      <c r="C321" s="83" t="s">
        <v>14</v>
      </c>
      <c r="D321" s="40" t="s">
        <v>556</v>
      </c>
      <c r="E321" s="32"/>
      <c r="F321" s="32"/>
      <c r="G321" s="128" t="s">
        <v>43</v>
      </c>
      <c r="H321" s="258" t="s">
        <v>199</v>
      </c>
      <c r="I321" s="24" t="s">
        <v>253</v>
      </c>
      <c r="J321" s="12">
        <v>0</v>
      </c>
      <c r="K321" s="9" t="s">
        <v>15</v>
      </c>
      <c r="L321" s="11" t="s">
        <v>100</v>
      </c>
      <c r="M321" s="41">
        <v>50</v>
      </c>
      <c r="N321" s="212">
        <v>4312.41</v>
      </c>
      <c r="O321" s="70">
        <f t="shared" si="21"/>
        <v>215620.5</v>
      </c>
    </row>
    <row r="322" spans="2:18" s="6" customFormat="1" ht="33.75" x14ac:dyDescent="0.2">
      <c r="B322" s="8">
        <v>788</v>
      </c>
      <c r="C322" s="83" t="s">
        <v>14</v>
      </c>
      <c r="D322" s="40" t="s">
        <v>557</v>
      </c>
      <c r="E322" s="32"/>
      <c r="F322" s="32"/>
      <c r="G322" s="128" t="s">
        <v>43</v>
      </c>
      <c r="H322" s="258" t="s">
        <v>200</v>
      </c>
      <c r="I322" s="24" t="s">
        <v>253</v>
      </c>
      <c r="J322" s="12">
        <v>0</v>
      </c>
      <c r="K322" s="9" t="s">
        <v>15</v>
      </c>
      <c r="L322" s="11" t="s">
        <v>100</v>
      </c>
      <c r="M322" s="41">
        <v>10</v>
      </c>
      <c r="N322" s="212">
        <v>3313.07</v>
      </c>
      <c r="O322" s="70">
        <f t="shared" si="21"/>
        <v>33130.700000000004</v>
      </c>
    </row>
    <row r="323" spans="2:18" s="6" customFormat="1" ht="22.5" x14ac:dyDescent="0.2">
      <c r="B323" s="8">
        <v>788</v>
      </c>
      <c r="C323" s="83" t="s">
        <v>14</v>
      </c>
      <c r="D323" s="40" t="s">
        <v>558</v>
      </c>
      <c r="E323" s="32"/>
      <c r="F323" s="32"/>
      <c r="G323" s="128" t="s">
        <v>43</v>
      </c>
      <c r="H323" s="258" t="s">
        <v>201</v>
      </c>
      <c r="I323" s="284" t="s">
        <v>256</v>
      </c>
      <c r="J323" s="12">
        <v>0</v>
      </c>
      <c r="K323" s="9" t="s">
        <v>15</v>
      </c>
      <c r="L323" s="11" t="s">
        <v>100</v>
      </c>
      <c r="M323" s="41">
        <v>80</v>
      </c>
      <c r="N323" s="212">
        <v>1479.27</v>
      </c>
      <c r="O323" s="70">
        <f t="shared" si="21"/>
        <v>118341.6</v>
      </c>
    </row>
    <row r="324" spans="2:18" s="6" customFormat="1" ht="33.75" x14ac:dyDescent="0.2">
      <c r="B324" s="8">
        <v>788</v>
      </c>
      <c r="C324" s="83" t="s">
        <v>14</v>
      </c>
      <c r="D324" s="40" t="s">
        <v>559</v>
      </c>
      <c r="E324" s="32"/>
      <c r="F324" s="32"/>
      <c r="G324" s="128" t="s">
        <v>43</v>
      </c>
      <c r="H324" s="258" t="s">
        <v>202</v>
      </c>
      <c r="I324" s="284" t="s">
        <v>256</v>
      </c>
      <c r="J324" s="12">
        <v>0</v>
      </c>
      <c r="K324" s="9" t="s">
        <v>15</v>
      </c>
      <c r="L324" s="11" t="s">
        <v>100</v>
      </c>
      <c r="M324" s="41">
        <v>130</v>
      </c>
      <c r="N324" s="212">
        <v>1479.27</v>
      </c>
      <c r="O324" s="70">
        <f t="shared" si="21"/>
        <v>192305.1</v>
      </c>
    </row>
    <row r="325" spans="2:18" s="6" customFormat="1" ht="22.5" x14ac:dyDescent="0.2">
      <c r="B325" s="8">
        <v>788</v>
      </c>
      <c r="C325" s="83" t="s">
        <v>14</v>
      </c>
      <c r="D325" s="40" t="s">
        <v>560</v>
      </c>
      <c r="E325" s="32"/>
      <c r="F325" s="32"/>
      <c r="G325" s="128" t="s">
        <v>43</v>
      </c>
      <c r="H325" s="258" t="s">
        <v>203</v>
      </c>
      <c r="I325" s="284" t="s">
        <v>256</v>
      </c>
      <c r="J325" s="12">
        <v>0</v>
      </c>
      <c r="K325" s="9" t="s">
        <v>15</v>
      </c>
      <c r="L325" s="11" t="s">
        <v>100</v>
      </c>
      <c r="M325" s="41">
        <v>130</v>
      </c>
      <c r="N325" s="212">
        <v>1479.27</v>
      </c>
      <c r="O325" s="70">
        <f t="shared" si="21"/>
        <v>192305.1</v>
      </c>
    </row>
    <row r="326" spans="2:18" s="6" customFormat="1" ht="22.5" x14ac:dyDescent="0.2">
      <c r="B326" s="8">
        <v>788</v>
      </c>
      <c r="C326" s="83" t="s">
        <v>14</v>
      </c>
      <c r="D326" s="40" t="s">
        <v>561</v>
      </c>
      <c r="E326" s="32"/>
      <c r="F326" s="32"/>
      <c r="G326" s="128" t="s">
        <v>43</v>
      </c>
      <c r="H326" s="258" t="s">
        <v>204</v>
      </c>
      <c r="I326" s="284" t="s">
        <v>256</v>
      </c>
      <c r="J326" s="12">
        <v>0</v>
      </c>
      <c r="K326" s="9" t="s">
        <v>15</v>
      </c>
      <c r="L326" s="11" t="s">
        <v>100</v>
      </c>
      <c r="M326" s="41">
        <v>80</v>
      </c>
      <c r="N326" s="212">
        <v>1479.27</v>
      </c>
      <c r="O326" s="70">
        <f t="shared" si="21"/>
        <v>118341.6</v>
      </c>
    </row>
    <row r="327" spans="2:18" s="6" customFormat="1" ht="22.5" x14ac:dyDescent="0.2">
      <c r="B327" s="8">
        <v>788</v>
      </c>
      <c r="C327" s="83" t="s">
        <v>14</v>
      </c>
      <c r="D327" s="40" t="s">
        <v>562</v>
      </c>
      <c r="E327" s="32"/>
      <c r="F327" s="32"/>
      <c r="G327" s="128" t="s">
        <v>43</v>
      </c>
      <c r="H327" s="258" t="s">
        <v>205</v>
      </c>
      <c r="I327" s="284" t="s">
        <v>254</v>
      </c>
      <c r="J327" s="12">
        <v>0</v>
      </c>
      <c r="K327" s="9" t="s">
        <v>15</v>
      </c>
      <c r="L327" s="11" t="s">
        <v>100</v>
      </c>
      <c r="M327" s="41">
        <v>11</v>
      </c>
      <c r="N327" s="212">
        <v>3500</v>
      </c>
      <c r="O327" s="70">
        <f t="shared" si="21"/>
        <v>38500</v>
      </c>
    </row>
    <row r="328" spans="2:18" s="6" customFormat="1" ht="90" x14ac:dyDescent="0.2">
      <c r="B328" s="8">
        <v>788</v>
      </c>
      <c r="C328" s="83" t="s">
        <v>14</v>
      </c>
      <c r="D328" s="40" t="s">
        <v>563</v>
      </c>
      <c r="E328" s="32"/>
      <c r="F328" s="32"/>
      <c r="G328" s="128" t="s">
        <v>43</v>
      </c>
      <c r="H328" s="258" t="s">
        <v>206</v>
      </c>
      <c r="I328" s="24" t="s">
        <v>253</v>
      </c>
      <c r="J328" s="12">
        <v>0</v>
      </c>
      <c r="K328" s="9" t="s">
        <v>15</v>
      </c>
      <c r="L328" s="11" t="s">
        <v>100</v>
      </c>
      <c r="M328" s="41">
        <v>20</v>
      </c>
      <c r="N328" s="212">
        <v>7224.65</v>
      </c>
      <c r="O328" s="70">
        <f t="shared" si="21"/>
        <v>144493</v>
      </c>
    </row>
    <row r="329" spans="2:18" s="6" customFormat="1" ht="22.5" x14ac:dyDescent="0.2">
      <c r="B329" s="8">
        <v>788</v>
      </c>
      <c r="C329" s="83" t="s">
        <v>14</v>
      </c>
      <c r="D329" s="40" t="s">
        <v>564</v>
      </c>
      <c r="E329" s="32"/>
      <c r="F329" s="32"/>
      <c r="G329" s="128" t="s">
        <v>43</v>
      </c>
      <c r="H329" s="258" t="s">
        <v>207</v>
      </c>
      <c r="I329" s="284" t="s">
        <v>254</v>
      </c>
      <c r="J329" s="12">
        <v>0</v>
      </c>
      <c r="K329" s="9" t="s">
        <v>15</v>
      </c>
      <c r="L329" s="11" t="s">
        <v>100</v>
      </c>
      <c r="M329" s="41">
        <v>20</v>
      </c>
      <c r="N329" s="212">
        <v>1200</v>
      </c>
      <c r="O329" s="70">
        <f t="shared" si="21"/>
        <v>24000</v>
      </c>
    </row>
    <row r="330" spans="2:18" s="6" customFormat="1" ht="33.75" x14ac:dyDescent="0.2">
      <c r="B330" s="8">
        <v>788</v>
      </c>
      <c r="C330" s="83" t="s">
        <v>14</v>
      </c>
      <c r="D330" s="40" t="s">
        <v>565</v>
      </c>
      <c r="E330" s="32"/>
      <c r="F330" s="32"/>
      <c r="G330" s="128" t="s">
        <v>43</v>
      </c>
      <c r="H330" s="273" t="s">
        <v>208</v>
      </c>
      <c r="I330" s="284" t="s">
        <v>254</v>
      </c>
      <c r="J330" s="12">
        <v>0</v>
      </c>
      <c r="K330" s="9" t="s">
        <v>15</v>
      </c>
      <c r="L330" s="11" t="s">
        <v>100</v>
      </c>
      <c r="M330" s="41">
        <v>20</v>
      </c>
      <c r="N330" s="212">
        <v>2795.94</v>
      </c>
      <c r="O330" s="70">
        <f t="shared" si="21"/>
        <v>55918.8</v>
      </c>
    </row>
    <row r="331" spans="2:18" s="6" customFormat="1" ht="33.75" x14ac:dyDescent="0.2">
      <c r="B331" s="8">
        <v>788</v>
      </c>
      <c r="C331" s="83" t="s">
        <v>14</v>
      </c>
      <c r="D331" s="40" t="s">
        <v>566</v>
      </c>
      <c r="E331" s="32"/>
      <c r="F331" s="32"/>
      <c r="G331" s="128" t="s">
        <v>43</v>
      </c>
      <c r="H331" s="258" t="s">
        <v>209</v>
      </c>
      <c r="I331" s="284" t="s">
        <v>254</v>
      </c>
      <c r="J331" s="12">
        <v>0</v>
      </c>
      <c r="K331" s="9" t="s">
        <v>15</v>
      </c>
      <c r="L331" s="11" t="s">
        <v>100</v>
      </c>
      <c r="M331" s="41">
        <v>30</v>
      </c>
      <c r="N331" s="212">
        <v>11000</v>
      </c>
      <c r="O331" s="70">
        <f t="shared" si="21"/>
        <v>330000</v>
      </c>
    </row>
    <row r="332" spans="2:18" s="6" customFormat="1" ht="45" x14ac:dyDescent="0.2">
      <c r="B332" s="8">
        <v>788</v>
      </c>
      <c r="C332" s="83" t="s">
        <v>14</v>
      </c>
      <c r="D332" s="40" t="s">
        <v>567</v>
      </c>
      <c r="E332" s="32"/>
      <c r="F332" s="32"/>
      <c r="G332" s="128" t="s">
        <v>43</v>
      </c>
      <c r="H332" s="258" t="s">
        <v>210</v>
      </c>
      <c r="I332" s="284" t="s">
        <v>254</v>
      </c>
      <c r="J332" s="12">
        <v>0</v>
      </c>
      <c r="K332" s="9" t="s">
        <v>15</v>
      </c>
      <c r="L332" s="11" t="s">
        <v>100</v>
      </c>
      <c r="M332" s="41">
        <v>5</v>
      </c>
      <c r="N332" s="212">
        <v>14000</v>
      </c>
      <c r="O332" s="70">
        <f t="shared" si="21"/>
        <v>70000</v>
      </c>
    </row>
    <row r="333" spans="2:18" s="6" customFormat="1" ht="45" x14ac:dyDescent="0.2">
      <c r="B333" s="8">
        <v>788</v>
      </c>
      <c r="C333" s="83" t="s">
        <v>14</v>
      </c>
      <c r="D333" s="40" t="s">
        <v>567</v>
      </c>
      <c r="E333" s="32"/>
      <c r="F333" s="32"/>
      <c r="G333" s="128" t="s">
        <v>43</v>
      </c>
      <c r="H333" s="258" t="s">
        <v>211</v>
      </c>
      <c r="I333" s="284" t="s">
        <v>254</v>
      </c>
      <c r="J333" s="12">
        <v>0</v>
      </c>
      <c r="K333" s="9" t="s">
        <v>15</v>
      </c>
      <c r="L333" s="11" t="s">
        <v>100</v>
      </c>
      <c r="M333" s="41">
        <v>5</v>
      </c>
      <c r="N333" s="212">
        <v>8000</v>
      </c>
      <c r="O333" s="70">
        <f t="shared" si="21"/>
        <v>40000</v>
      </c>
    </row>
    <row r="334" spans="2:18" s="6" customFormat="1" ht="33.75" x14ac:dyDescent="0.2">
      <c r="B334" s="8">
        <v>788</v>
      </c>
      <c r="C334" s="83" t="s">
        <v>14</v>
      </c>
      <c r="D334" s="40" t="s">
        <v>568</v>
      </c>
      <c r="E334" s="32">
        <v>14111703</v>
      </c>
      <c r="F334" s="32">
        <v>92200026</v>
      </c>
      <c r="G334" s="128" t="s">
        <v>43</v>
      </c>
      <c r="H334" s="258" t="s">
        <v>212</v>
      </c>
      <c r="I334" s="284" t="s">
        <v>254</v>
      </c>
      <c r="J334" s="12">
        <v>0</v>
      </c>
      <c r="K334" s="9" t="s">
        <v>15</v>
      </c>
      <c r="L334" s="11" t="s">
        <v>16</v>
      </c>
      <c r="M334" s="41">
        <v>515</v>
      </c>
      <c r="N334" s="212">
        <v>581.67999999999995</v>
      </c>
      <c r="O334" s="70">
        <f t="shared" si="21"/>
        <v>299565.19999999995</v>
      </c>
      <c r="Q334" s="58"/>
    </row>
    <row r="335" spans="2:18" s="6" customFormat="1" ht="45" x14ac:dyDescent="0.2">
      <c r="B335" s="8">
        <v>788</v>
      </c>
      <c r="C335" s="83" t="s">
        <v>14</v>
      </c>
      <c r="D335" s="40" t="s">
        <v>213</v>
      </c>
      <c r="E335" s="32"/>
      <c r="F335" s="32"/>
      <c r="G335" s="128" t="s">
        <v>43</v>
      </c>
      <c r="H335" s="258" t="s">
        <v>214</v>
      </c>
      <c r="I335" s="284" t="s">
        <v>255</v>
      </c>
      <c r="J335" s="12">
        <v>0</v>
      </c>
      <c r="K335" s="9" t="s">
        <v>15</v>
      </c>
      <c r="L335" s="11" t="s">
        <v>97</v>
      </c>
      <c r="M335" s="41">
        <v>40</v>
      </c>
      <c r="N335" s="212">
        <v>1335.8950000000186</v>
      </c>
      <c r="O335" s="70">
        <f t="shared" si="21"/>
        <v>53435.800000000745</v>
      </c>
      <c r="R335" s="58"/>
    </row>
    <row r="336" spans="2:18" s="6" customFormat="1" ht="33.75" x14ac:dyDescent="0.2">
      <c r="B336" s="8">
        <v>788</v>
      </c>
      <c r="C336" s="83" t="s">
        <v>14</v>
      </c>
      <c r="D336" s="40" t="s">
        <v>215</v>
      </c>
      <c r="E336" s="32"/>
      <c r="F336" s="32"/>
      <c r="G336" s="128" t="s">
        <v>43</v>
      </c>
      <c r="H336" s="258" t="s">
        <v>388</v>
      </c>
      <c r="I336" s="24" t="s">
        <v>253</v>
      </c>
      <c r="J336" s="12">
        <v>0</v>
      </c>
      <c r="K336" s="9" t="s">
        <v>15</v>
      </c>
      <c r="L336" s="11" t="s">
        <v>97</v>
      </c>
      <c r="M336" s="41">
        <v>50</v>
      </c>
      <c r="N336" s="212">
        <v>5591.43</v>
      </c>
      <c r="O336" s="70">
        <f t="shared" si="21"/>
        <v>279571.5</v>
      </c>
      <c r="Q336" s="58"/>
    </row>
    <row r="337" spans="2:81" s="6" customFormat="1" x14ac:dyDescent="0.2">
      <c r="B337" s="8">
        <v>788</v>
      </c>
      <c r="C337" s="83" t="s">
        <v>14</v>
      </c>
      <c r="D337" s="40" t="s">
        <v>216</v>
      </c>
      <c r="E337" s="32">
        <v>14111704</v>
      </c>
      <c r="F337" s="32">
        <v>92313930</v>
      </c>
      <c r="G337" s="32" t="s">
        <v>263</v>
      </c>
      <c r="H337" s="258" t="s">
        <v>217</v>
      </c>
      <c r="I337" s="284" t="s">
        <v>254</v>
      </c>
      <c r="J337" s="12">
        <v>0</v>
      </c>
      <c r="K337" s="9" t="s">
        <v>15</v>
      </c>
      <c r="L337" s="11" t="s">
        <v>16</v>
      </c>
      <c r="M337" s="41">
        <v>3150</v>
      </c>
      <c r="N337" s="113">
        <v>467.55839682539658</v>
      </c>
      <c r="O337" s="70">
        <f t="shared" si="21"/>
        <v>1472808.9499999993</v>
      </c>
    </row>
    <row r="338" spans="2:81" s="6" customFormat="1" x14ac:dyDescent="0.2">
      <c r="B338" s="8"/>
      <c r="C338" s="83"/>
      <c r="D338" s="32"/>
      <c r="E338" s="32"/>
      <c r="F338" s="32"/>
      <c r="G338" s="32"/>
      <c r="H338" s="231"/>
      <c r="I338" s="100"/>
      <c r="J338" s="12"/>
      <c r="K338" s="44"/>
      <c r="L338" s="11"/>
      <c r="M338" s="41"/>
      <c r="N338" s="134" t="s">
        <v>18</v>
      </c>
      <c r="O338" s="118">
        <f>SUM(O308:O337)</f>
        <v>5671500</v>
      </c>
      <c r="Q338" s="290"/>
      <c r="R338" s="291"/>
    </row>
    <row r="339" spans="2:81" s="6" customFormat="1" ht="21" x14ac:dyDescent="0.2">
      <c r="B339" s="144"/>
      <c r="C339" s="243"/>
      <c r="D339" s="154"/>
      <c r="E339" s="154"/>
      <c r="F339" s="154"/>
      <c r="G339" s="154"/>
      <c r="H339" s="254" t="s">
        <v>447</v>
      </c>
      <c r="I339" s="155"/>
      <c r="J339" s="148"/>
      <c r="K339" s="149"/>
      <c r="L339" s="150"/>
      <c r="M339" s="169"/>
      <c r="N339" s="151"/>
      <c r="O339" s="156"/>
    </row>
    <row r="340" spans="2:81" s="6" customFormat="1" x14ac:dyDescent="0.2">
      <c r="B340" s="8">
        <v>788</v>
      </c>
      <c r="C340" s="83" t="s">
        <v>14</v>
      </c>
      <c r="D340" s="69" t="s">
        <v>218</v>
      </c>
      <c r="E340" s="32">
        <v>42131707</v>
      </c>
      <c r="F340" s="32"/>
      <c r="G340" s="32" t="s">
        <v>243</v>
      </c>
      <c r="H340" s="271" t="s">
        <v>219</v>
      </c>
      <c r="I340" s="285" t="s">
        <v>247</v>
      </c>
      <c r="J340" s="12">
        <v>0</v>
      </c>
      <c r="K340" s="9" t="s">
        <v>15</v>
      </c>
      <c r="L340" s="11" t="s">
        <v>16</v>
      </c>
      <c r="M340" s="41">
        <v>10</v>
      </c>
      <c r="N340" s="113">
        <v>4000</v>
      </c>
      <c r="O340" s="70">
        <f>M340*N340</f>
        <v>40000</v>
      </c>
    </row>
    <row r="341" spans="2:81" s="6" customFormat="1" x14ac:dyDescent="0.2">
      <c r="B341" s="8">
        <v>788</v>
      </c>
      <c r="C341" s="83" t="s">
        <v>14</v>
      </c>
      <c r="D341" s="69" t="s">
        <v>569</v>
      </c>
      <c r="E341" s="32"/>
      <c r="F341" s="32"/>
      <c r="G341" s="32" t="s">
        <v>43</v>
      </c>
      <c r="H341" s="271" t="s">
        <v>220</v>
      </c>
      <c r="I341" s="284" t="s">
        <v>256</v>
      </c>
      <c r="J341" s="12">
        <v>0</v>
      </c>
      <c r="K341" s="9" t="s">
        <v>15</v>
      </c>
      <c r="L341" s="11" t="s">
        <v>97</v>
      </c>
      <c r="M341" s="12">
        <v>15</v>
      </c>
      <c r="N341" s="136">
        <v>2000</v>
      </c>
      <c r="O341" s="70">
        <f>M341*N341</f>
        <v>30000</v>
      </c>
    </row>
    <row r="342" spans="2:81" s="6" customFormat="1" x14ac:dyDescent="0.2">
      <c r="B342" s="8">
        <v>788</v>
      </c>
      <c r="C342" s="83" t="s">
        <v>14</v>
      </c>
      <c r="D342" s="69" t="s">
        <v>570</v>
      </c>
      <c r="E342" s="32"/>
      <c r="F342" s="32"/>
      <c r="G342" s="32" t="s">
        <v>43</v>
      </c>
      <c r="H342" s="271" t="s">
        <v>221</v>
      </c>
      <c r="I342" s="284" t="s">
        <v>254</v>
      </c>
      <c r="J342" s="12">
        <v>0</v>
      </c>
      <c r="K342" s="9" t="s">
        <v>15</v>
      </c>
      <c r="L342" s="11" t="s">
        <v>97</v>
      </c>
      <c r="M342" s="12">
        <v>6</v>
      </c>
      <c r="N342" s="136">
        <v>3000</v>
      </c>
      <c r="O342" s="70">
        <f>M342*N342</f>
        <v>18000</v>
      </c>
    </row>
    <row r="343" spans="2:81" s="6" customFormat="1" x14ac:dyDescent="0.2">
      <c r="B343" s="8">
        <v>788</v>
      </c>
      <c r="C343" s="83" t="s">
        <v>14</v>
      </c>
      <c r="D343" s="40" t="s">
        <v>385</v>
      </c>
      <c r="E343" s="32"/>
      <c r="F343" s="32"/>
      <c r="G343" s="32" t="s">
        <v>43</v>
      </c>
      <c r="H343" s="266" t="s">
        <v>387</v>
      </c>
      <c r="I343" s="284" t="s">
        <v>254</v>
      </c>
      <c r="J343" s="12">
        <v>0</v>
      </c>
      <c r="K343" s="9" t="s">
        <v>15</v>
      </c>
      <c r="L343" s="130" t="s">
        <v>97</v>
      </c>
      <c r="M343" s="12">
        <v>2</v>
      </c>
      <c r="N343" s="136">
        <v>27150</v>
      </c>
      <c r="O343" s="70">
        <f>M343*N343</f>
        <v>54300</v>
      </c>
    </row>
    <row r="344" spans="2:81" s="6" customFormat="1" x14ac:dyDescent="0.2">
      <c r="B344" s="8"/>
      <c r="C344" s="83"/>
      <c r="D344" s="32"/>
      <c r="E344" s="32"/>
      <c r="F344" s="32"/>
      <c r="G344" s="32"/>
      <c r="H344" s="231"/>
      <c r="I344" s="100"/>
      <c r="J344" s="12"/>
      <c r="K344" s="44"/>
      <c r="L344" s="11"/>
      <c r="M344" s="12"/>
      <c r="N344" s="134" t="s">
        <v>18</v>
      </c>
      <c r="O344" s="118">
        <f>SUM(O340:O343)</f>
        <v>142300</v>
      </c>
    </row>
    <row r="345" spans="2:81" s="7" customFormat="1" ht="21" x14ac:dyDescent="0.2">
      <c r="B345" s="144"/>
      <c r="C345" s="243"/>
      <c r="D345" s="154"/>
      <c r="E345" s="154"/>
      <c r="F345" s="154"/>
      <c r="G345" s="154"/>
      <c r="H345" s="254" t="s">
        <v>448</v>
      </c>
      <c r="I345" s="155"/>
      <c r="J345" s="148"/>
      <c r="K345" s="149"/>
      <c r="L345" s="150"/>
      <c r="M345" s="169"/>
      <c r="N345" s="151"/>
      <c r="O345" s="15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  <c r="BO345" s="6"/>
      <c r="BP345" s="6"/>
      <c r="BQ345" s="6"/>
      <c r="BR345" s="6"/>
      <c r="BS345" s="6"/>
      <c r="BT345" s="6"/>
      <c r="BU345" s="6"/>
      <c r="BV345" s="6"/>
      <c r="BW345" s="6"/>
      <c r="BX345" s="6"/>
      <c r="BY345" s="6"/>
      <c r="BZ345" s="6"/>
      <c r="CA345" s="6"/>
      <c r="CB345" s="6"/>
      <c r="CC345" s="6"/>
    </row>
    <row r="346" spans="2:81" s="6" customFormat="1" x14ac:dyDescent="0.2">
      <c r="B346" s="8">
        <v>788</v>
      </c>
      <c r="C346" s="83" t="s">
        <v>14</v>
      </c>
      <c r="D346" s="73" t="s">
        <v>222</v>
      </c>
      <c r="E346" s="48"/>
      <c r="F346" s="48"/>
      <c r="G346" s="48" t="s">
        <v>43</v>
      </c>
      <c r="H346" s="264" t="s">
        <v>223</v>
      </c>
      <c r="I346" s="102" t="s">
        <v>389</v>
      </c>
      <c r="J346" s="49">
        <v>0</v>
      </c>
      <c r="K346" s="9" t="s">
        <v>15</v>
      </c>
      <c r="L346" s="41" t="s">
        <v>97</v>
      </c>
      <c r="M346" s="12">
        <v>100</v>
      </c>
      <c r="N346" s="136">
        <v>1330</v>
      </c>
      <c r="O346" s="70">
        <f t="shared" ref="O346:O351" si="22">M346*N346</f>
        <v>133000</v>
      </c>
    </row>
    <row r="347" spans="2:81" s="6" customFormat="1" x14ac:dyDescent="0.2">
      <c r="B347" s="8">
        <v>788</v>
      </c>
      <c r="C347" s="83" t="s">
        <v>14</v>
      </c>
      <c r="D347" s="73" t="s">
        <v>224</v>
      </c>
      <c r="E347" s="48"/>
      <c r="F347" s="48"/>
      <c r="G347" s="48" t="s">
        <v>43</v>
      </c>
      <c r="H347" s="264" t="s">
        <v>225</v>
      </c>
      <c r="I347" s="102" t="s">
        <v>389</v>
      </c>
      <c r="J347" s="49">
        <v>0</v>
      </c>
      <c r="K347" s="9" t="s">
        <v>15</v>
      </c>
      <c r="L347" s="41" t="s">
        <v>97</v>
      </c>
      <c r="M347" s="12">
        <v>100</v>
      </c>
      <c r="N347" s="136">
        <v>1400</v>
      </c>
      <c r="O347" s="70">
        <f t="shared" si="22"/>
        <v>140000</v>
      </c>
    </row>
    <row r="348" spans="2:81" s="6" customFormat="1" x14ac:dyDescent="0.2">
      <c r="B348" s="8">
        <v>788</v>
      </c>
      <c r="C348" s="83" t="s">
        <v>14</v>
      </c>
      <c r="D348" s="73" t="s">
        <v>226</v>
      </c>
      <c r="E348" s="48"/>
      <c r="F348" s="48"/>
      <c r="G348" s="32" t="s">
        <v>243</v>
      </c>
      <c r="H348" s="264" t="s">
        <v>227</v>
      </c>
      <c r="I348" s="284" t="s">
        <v>254</v>
      </c>
      <c r="J348" s="49">
        <v>0</v>
      </c>
      <c r="K348" s="9" t="s">
        <v>15</v>
      </c>
      <c r="L348" s="51" t="s">
        <v>16</v>
      </c>
      <c r="M348" s="12">
        <v>1</v>
      </c>
      <c r="N348" s="113">
        <v>550000</v>
      </c>
      <c r="O348" s="70">
        <f t="shared" si="22"/>
        <v>550000</v>
      </c>
    </row>
    <row r="349" spans="2:81" s="6" customFormat="1" x14ac:dyDescent="0.2">
      <c r="B349" s="8">
        <v>788</v>
      </c>
      <c r="C349" s="83" t="s">
        <v>14</v>
      </c>
      <c r="D349" s="73" t="s">
        <v>226</v>
      </c>
      <c r="E349" s="48"/>
      <c r="F349" s="48"/>
      <c r="G349" s="32" t="s">
        <v>244</v>
      </c>
      <c r="H349" s="264" t="s">
        <v>266</v>
      </c>
      <c r="I349" s="284" t="s">
        <v>254</v>
      </c>
      <c r="J349" s="49">
        <v>0</v>
      </c>
      <c r="K349" s="9" t="s">
        <v>15</v>
      </c>
      <c r="L349" s="51" t="s">
        <v>16</v>
      </c>
      <c r="M349" s="12">
        <v>10</v>
      </c>
      <c r="N349" s="113">
        <v>5200</v>
      </c>
      <c r="O349" s="70">
        <f t="shared" si="22"/>
        <v>52000</v>
      </c>
    </row>
    <row r="350" spans="2:81" s="6" customFormat="1" x14ac:dyDescent="0.2">
      <c r="B350" s="8">
        <v>788</v>
      </c>
      <c r="C350" s="83" t="s">
        <v>14</v>
      </c>
      <c r="D350" s="73" t="s">
        <v>579</v>
      </c>
      <c r="E350" s="48"/>
      <c r="F350" s="48"/>
      <c r="G350" s="32" t="s">
        <v>456</v>
      </c>
      <c r="H350" s="264" t="s">
        <v>580</v>
      </c>
      <c r="I350" s="284" t="s">
        <v>254</v>
      </c>
      <c r="J350" s="49">
        <v>0</v>
      </c>
      <c r="K350" s="9" t="s">
        <v>15</v>
      </c>
      <c r="L350" s="51" t="s">
        <v>16</v>
      </c>
      <c r="M350" s="12">
        <v>500</v>
      </c>
      <c r="N350" s="113">
        <v>100</v>
      </c>
      <c r="O350" s="70">
        <f t="shared" ref="O350" si="23">M350*N350</f>
        <v>50000</v>
      </c>
    </row>
    <row r="351" spans="2:81" s="6" customFormat="1" x14ac:dyDescent="0.2">
      <c r="B351" s="8">
        <v>788</v>
      </c>
      <c r="C351" s="83" t="s">
        <v>14</v>
      </c>
      <c r="D351" s="73" t="s">
        <v>228</v>
      </c>
      <c r="E351" s="48"/>
      <c r="F351" s="48"/>
      <c r="G351" s="48" t="s">
        <v>43</v>
      </c>
      <c r="H351" s="264" t="s">
        <v>229</v>
      </c>
      <c r="I351" s="284" t="s">
        <v>254</v>
      </c>
      <c r="J351" s="49">
        <v>0</v>
      </c>
      <c r="K351" s="9" t="s">
        <v>15</v>
      </c>
      <c r="L351" s="41" t="s">
        <v>97</v>
      </c>
      <c r="M351" s="12">
        <v>40</v>
      </c>
      <c r="N351" s="113">
        <v>1200</v>
      </c>
      <c r="O351" s="70">
        <f t="shared" si="22"/>
        <v>48000</v>
      </c>
    </row>
    <row r="352" spans="2:81" s="7" customFormat="1" x14ac:dyDescent="0.2">
      <c r="B352" s="27"/>
      <c r="C352" s="76"/>
      <c r="D352" s="72"/>
      <c r="E352" s="28"/>
      <c r="F352" s="28"/>
      <c r="G352" s="28"/>
      <c r="H352" s="231"/>
      <c r="I352" s="106"/>
      <c r="J352" s="28"/>
      <c r="K352" s="28"/>
      <c r="L352" s="28"/>
      <c r="M352" s="28"/>
      <c r="N352" s="134" t="s">
        <v>18</v>
      </c>
      <c r="O352" s="118">
        <f>SUM(O346:O351)</f>
        <v>973000</v>
      </c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  <c r="BO352" s="6"/>
      <c r="BP352" s="6"/>
      <c r="BQ352" s="6"/>
      <c r="BR352" s="6"/>
      <c r="BS352" s="6"/>
      <c r="BT352" s="6"/>
      <c r="BU352" s="6"/>
      <c r="BV352" s="6"/>
      <c r="BW352" s="6"/>
      <c r="BX352" s="6"/>
      <c r="BY352" s="6"/>
      <c r="BZ352" s="6"/>
      <c r="CA352" s="6"/>
      <c r="CB352" s="6"/>
      <c r="CC352" s="6"/>
    </row>
    <row r="353" spans="2:81" s="7" customFormat="1" x14ac:dyDescent="0.2">
      <c r="B353" s="165"/>
      <c r="C353" s="168"/>
      <c r="D353" s="167"/>
      <c r="E353" s="166"/>
      <c r="F353" s="166"/>
      <c r="G353" s="166"/>
      <c r="H353" s="254" t="s">
        <v>449</v>
      </c>
      <c r="I353" s="286"/>
      <c r="J353" s="166"/>
      <c r="K353" s="166"/>
      <c r="L353" s="166"/>
      <c r="M353" s="166"/>
      <c r="N353" s="151"/>
      <c r="O353" s="15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  <c r="BO353" s="6"/>
      <c r="BP353" s="6"/>
      <c r="BQ353" s="6"/>
      <c r="BR353" s="6"/>
      <c r="BS353" s="6"/>
      <c r="BT353" s="6"/>
      <c r="BU353" s="6"/>
      <c r="BV353" s="6"/>
      <c r="BW353" s="6"/>
      <c r="BX353" s="6"/>
      <c r="BY353" s="6"/>
      <c r="BZ353" s="6"/>
      <c r="CA353" s="6"/>
      <c r="CB353" s="6"/>
      <c r="CC353" s="6"/>
    </row>
    <row r="354" spans="2:81" s="7" customFormat="1" x14ac:dyDescent="0.2">
      <c r="B354" s="8">
        <v>788</v>
      </c>
      <c r="C354" s="83" t="s">
        <v>14</v>
      </c>
      <c r="D354" s="73" t="s">
        <v>571</v>
      </c>
      <c r="E354" s="28"/>
      <c r="F354" s="28"/>
      <c r="G354" s="28" t="s">
        <v>43</v>
      </c>
      <c r="H354" s="258" t="s">
        <v>230</v>
      </c>
      <c r="I354" s="284" t="s">
        <v>254</v>
      </c>
      <c r="J354" s="49">
        <v>0</v>
      </c>
      <c r="K354" s="50" t="s">
        <v>231</v>
      </c>
      <c r="L354" s="41" t="s">
        <v>97</v>
      </c>
      <c r="M354" s="12">
        <v>1</v>
      </c>
      <c r="N354" s="136">
        <v>100000</v>
      </c>
      <c r="O354" s="70">
        <f>M354*N354</f>
        <v>100000</v>
      </c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  <c r="BO354" s="6"/>
      <c r="BP354" s="6"/>
      <c r="BQ354" s="6"/>
      <c r="BR354" s="6"/>
      <c r="BS354" s="6"/>
      <c r="BT354" s="6"/>
      <c r="BU354" s="6"/>
      <c r="BV354" s="6"/>
      <c r="BW354" s="6"/>
      <c r="BX354" s="6"/>
      <c r="BY354" s="6"/>
      <c r="BZ354" s="6"/>
      <c r="CA354" s="6"/>
      <c r="CB354" s="6"/>
      <c r="CC354" s="6"/>
    </row>
    <row r="355" spans="2:81" s="7" customFormat="1" x14ac:dyDescent="0.2">
      <c r="B355" s="27"/>
      <c r="C355" s="76"/>
      <c r="D355" s="74"/>
      <c r="E355" s="74"/>
      <c r="F355" s="74"/>
      <c r="G355" s="74"/>
      <c r="H355" s="257"/>
      <c r="I355" s="287"/>
      <c r="J355" s="74"/>
      <c r="K355" s="74"/>
      <c r="L355" s="74"/>
      <c r="M355" s="75"/>
      <c r="N355" s="134" t="s">
        <v>18</v>
      </c>
      <c r="O355" s="119">
        <f>SUM(O354:O354)</f>
        <v>100000</v>
      </c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  <c r="BO355" s="6"/>
      <c r="BP355" s="6"/>
      <c r="BQ355" s="6"/>
      <c r="BR355" s="6"/>
      <c r="BS355" s="6"/>
      <c r="BT355" s="6"/>
      <c r="BU355" s="6"/>
      <c r="BV355" s="6"/>
      <c r="BW355" s="6"/>
      <c r="BX355" s="6"/>
      <c r="BY355" s="6"/>
      <c r="BZ355" s="6"/>
      <c r="CA355" s="6"/>
      <c r="CB355" s="6"/>
      <c r="CC355" s="6"/>
    </row>
    <row r="356" spans="2:81" s="7" customFormat="1" x14ac:dyDescent="0.2">
      <c r="B356" s="157"/>
      <c r="C356" s="241"/>
      <c r="D356" s="154"/>
      <c r="E356" s="166"/>
      <c r="F356" s="239"/>
      <c r="G356" s="239"/>
      <c r="H356" s="254" t="s">
        <v>450</v>
      </c>
      <c r="I356" s="163"/>
      <c r="J356" s="160"/>
      <c r="K356" s="164"/>
      <c r="L356" s="161"/>
      <c r="M356" s="160"/>
      <c r="N356" s="151"/>
      <c r="O356" s="15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  <c r="BO356" s="6"/>
      <c r="BP356" s="6"/>
      <c r="BQ356" s="6"/>
      <c r="BR356" s="6"/>
      <c r="BS356" s="6"/>
      <c r="BT356" s="6"/>
      <c r="BU356" s="6"/>
      <c r="BV356" s="6"/>
      <c r="BW356" s="6"/>
      <c r="BX356" s="6"/>
      <c r="BY356" s="6"/>
      <c r="BZ356" s="6"/>
      <c r="CA356" s="6"/>
      <c r="CB356" s="6"/>
      <c r="CC356" s="6"/>
    </row>
    <row r="357" spans="2:81" s="7" customFormat="1" x14ac:dyDescent="0.2">
      <c r="B357" s="3">
        <v>788</v>
      </c>
      <c r="C357" s="248" t="s">
        <v>14</v>
      </c>
      <c r="D357" s="35" t="s">
        <v>577</v>
      </c>
      <c r="E357" s="28"/>
      <c r="F357" s="240"/>
      <c r="G357" s="32" t="s">
        <v>262</v>
      </c>
      <c r="H357" s="274" t="s">
        <v>276</v>
      </c>
      <c r="I357" s="284" t="s">
        <v>254</v>
      </c>
      <c r="J357" s="80">
        <v>0</v>
      </c>
      <c r="K357" s="81">
        <v>280</v>
      </c>
      <c r="L357" s="51" t="s">
        <v>16</v>
      </c>
      <c r="M357" s="82">
        <v>1</v>
      </c>
      <c r="N357" s="137">
        <v>2000000</v>
      </c>
      <c r="O357" s="70">
        <f>M357*N357</f>
        <v>2000000</v>
      </c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  <c r="BO357" s="6"/>
      <c r="BP357" s="6"/>
      <c r="BQ357" s="6"/>
      <c r="BR357" s="6"/>
      <c r="BS357" s="6"/>
      <c r="BT357" s="6"/>
      <c r="BU357" s="6"/>
      <c r="BV357" s="6"/>
      <c r="BW357" s="6"/>
      <c r="BX357" s="6"/>
      <c r="BY357" s="6"/>
      <c r="BZ357" s="6"/>
      <c r="CA357" s="6"/>
      <c r="CB357" s="6"/>
      <c r="CC357" s="6"/>
    </row>
    <row r="358" spans="2:81" s="7" customFormat="1" x14ac:dyDescent="0.2">
      <c r="B358" s="3"/>
      <c r="C358" s="248"/>
      <c r="D358" s="32"/>
      <c r="E358" s="28"/>
      <c r="F358" s="240"/>
      <c r="G358" s="240"/>
      <c r="H358" s="274"/>
      <c r="I358" s="107"/>
      <c r="J358" s="79"/>
      <c r="K358" s="77"/>
      <c r="L358" s="79"/>
      <c r="M358" s="77"/>
      <c r="N358" s="134" t="s">
        <v>18</v>
      </c>
      <c r="O358" s="118">
        <f>SUM(O357:O357)</f>
        <v>2000000</v>
      </c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  <c r="BO358" s="6"/>
      <c r="BP358" s="6"/>
      <c r="BQ358" s="6"/>
      <c r="BR358" s="6"/>
      <c r="BS358" s="6"/>
      <c r="BT358" s="6"/>
      <c r="BU358" s="6"/>
      <c r="BV358" s="6"/>
      <c r="BW358" s="6"/>
      <c r="BX358" s="6"/>
      <c r="BY358" s="6"/>
      <c r="BZ358" s="6"/>
      <c r="CA358" s="6"/>
      <c r="CB358" s="6"/>
      <c r="CC358" s="6"/>
    </row>
    <row r="359" spans="2:81" s="7" customFormat="1" x14ac:dyDescent="0.2">
      <c r="B359" s="157"/>
      <c r="C359" s="241"/>
      <c r="D359" s="154"/>
      <c r="E359" s="166"/>
      <c r="F359" s="239"/>
      <c r="G359" s="239"/>
      <c r="H359" s="254" t="s">
        <v>451</v>
      </c>
      <c r="I359" s="163"/>
      <c r="J359" s="161"/>
      <c r="K359" s="160"/>
      <c r="L359" s="161"/>
      <c r="M359" s="160"/>
      <c r="N359" s="151"/>
      <c r="O359" s="15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  <c r="BO359" s="6"/>
      <c r="BP359" s="6"/>
      <c r="BQ359" s="6"/>
      <c r="BR359" s="6"/>
      <c r="BS359" s="6"/>
      <c r="BT359" s="6"/>
      <c r="BU359" s="6"/>
      <c r="BV359" s="6"/>
      <c r="BW359" s="6"/>
      <c r="BX359" s="6"/>
      <c r="BY359" s="6"/>
      <c r="BZ359" s="6"/>
      <c r="CA359" s="6"/>
      <c r="CB359" s="6"/>
      <c r="CC359" s="6"/>
    </row>
    <row r="360" spans="2:81" s="7" customFormat="1" x14ac:dyDescent="0.2">
      <c r="B360" s="8">
        <v>788</v>
      </c>
      <c r="C360" s="83" t="s">
        <v>14</v>
      </c>
      <c r="D360" s="48" t="s">
        <v>232</v>
      </c>
      <c r="E360" s="28"/>
      <c r="F360" s="240"/>
      <c r="G360" s="240" t="s">
        <v>263</v>
      </c>
      <c r="H360" s="264" t="s">
        <v>233</v>
      </c>
      <c r="I360" s="284" t="s">
        <v>254</v>
      </c>
      <c r="J360" s="11">
        <v>0</v>
      </c>
      <c r="K360" s="12">
        <v>280</v>
      </c>
      <c r="L360" s="51" t="s">
        <v>16</v>
      </c>
      <c r="M360" s="77">
        <v>10</v>
      </c>
      <c r="N360" s="113">
        <v>30000</v>
      </c>
      <c r="O360" s="70">
        <f>M360*N360</f>
        <v>300000</v>
      </c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  <c r="BO360" s="6"/>
      <c r="BP360" s="6"/>
      <c r="BQ360" s="6"/>
      <c r="BR360" s="6"/>
      <c r="BS360" s="6"/>
      <c r="BT360" s="6"/>
      <c r="BU360" s="6"/>
      <c r="BV360" s="6"/>
      <c r="BW360" s="6"/>
      <c r="BX360" s="6"/>
      <c r="BY360" s="6"/>
      <c r="BZ360" s="6"/>
      <c r="CA360" s="6"/>
      <c r="CB360" s="6"/>
      <c r="CC360" s="6"/>
    </row>
    <row r="361" spans="2:81" s="7" customFormat="1" x14ac:dyDescent="0.2">
      <c r="B361" s="8"/>
      <c r="C361" s="83"/>
      <c r="D361" s="32"/>
      <c r="E361" s="28"/>
      <c r="F361" s="240"/>
      <c r="G361" s="240"/>
      <c r="H361" s="275"/>
      <c r="I361" s="107"/>
      <c r="J361" s="79"/>
      <c r="K361" s="77"/>
      <c r="L361" s="79"/>
      <c r="M361" s="77"/>
      <c r="N361" s="134" t="s">
        <v>18</v>
      </c>
      <c r="O361" s="118">
        <f>SUM(O360:O360)</f>
        <v>300000</v>
      </c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  <c r="BO361" s="6"/>
      <c r="BP361" s="6"/>
      <c r="BQ361" s="6"/>
      <c r="BR361" s="6"/>
      <c r="BS361" s="6"/>
      <c r="BT361" s="6"/>
      <c r="BU361" s="6"/>
      <c r="BV361" s="6"/>
      <c r="BW361" s="6"/>
      <c r="BX361" s="6"/>
      <c r="BY361" s="6"/>
      <c r="BZ361" s="6"/>
      <c r="CA361" s="6"/>
      <c r="CB361" s="6"/>
      <c r="CC361" s="6"/>
    </row>
    <row r="362" spans="2:81" s="6" customFormat="1" x14ac:dyDescent="0.2">
      <c r="B362" s="144"/>
      <c r="C362" s="243"/>
      <c r="D362" s="154"/>
      <c r="E362" s="154"/>
      <c r="F362" s="154"/>
      <c r="G362" s="154"/>
      <c r="H362" s="254" t="s">
        <v>452</v>
      </c>
      <c r="I362" s="155"/>
      <c r="J362" s="148"/>
      <c r="K362" s="149"/>
      <c r="L362" s="150"/>
      <c r="M362" s="148"/>
      <c r="N362" s="151"/>
      <c r="O362" s="156"/>
      <c r="P362" s="58"/>
      <c r="Q362" s="58"/>
    </row>
    <row r="363" spans="2:81" s="6" customFormat="1" x14ac:dyDescent="0.2">
      <c r="B363" s="8">
        <v>788</v>
      </c>
      <c r="C363" s="83" t="s">
        <v>14</v>
      </c>
      <c r="D363" s="32" t="s">
        <v>234</v>
      </c>
      <c r="E363" s="32"/>
      <c r="F363" s="32"/>
      <c r="G363" s="32" t="s">
        <v>262</v>
      </c>
      <c r="H363" s="231" t="s">
        <v>235</v>
      </c>
      <c r="I363" s="284" t="s">
        <v>254</v>
      </c>
      <c r="J363" s="12">
        <v>0</v>
      </c>
      <c r="K363" s="9" t="s">
        <v>231</v>
      </c>
      <c r="L363" s="11" t="s">
        <v>16</v>
      </c>
      <c r="M363" s="12">
        <v>1</v>
      </c>
      <c r="N363" s="113">
        <v>35725000</v>
      </c>
      <c r="O363" s="70">
        <f>M363*N363</f>
        <v>35725000</v>
      </c>
      <c r="P363" s="58"/>
      <c r="Q363" s="58"/>
    </row>
    <row r="364" spans="2:81" s="6" customFormat="1" x14ac:dyDescent="0.2">
      <c r="B364" s="8">
        <v>788</v>
      </c>
      <c r="C364" s="83" t="s">
        <v>14</v>
      </c>
      <c r="D364" s="35" t="s">
        <v>575</v>
      </c>
      <c r="E364" s="32"/>
      <c r="F364" s="32"/>
      <c r="G364" s="32" t="s">
        <v>262</v>
      </c>
      <c r="H364" s="231" t="s">
        <v>277</v>
      </c>
      <c r="I364" s="284" t="s">
        <v>254</v>
      </c>
      <c r="J364" s="12">
        <v>0</v>
      </c>
      <c r="K364" s="9" t="s">
        <v>231</v>
      </c>
      <c r="L364" s="11" t="s">
        <v>16</v>
      </c>
      <c r="M364" s="77">
        <v>1</v>
      </c>
      <c r="N364" s="137">
        <v>13000000</v>
      </c>
      <c r="O364" s="70">
        <f>M364*N364</f>
        <v>13000000</v>
      </c>
      <c r="P364" s="58"/>
      <c r="Q364" s="58"/>
    </row>
    <row r="365" spans="2:81" s="6" customFormat="1" x14ac:dyDescent="0.2">
      <c r="B365" s="8">
        <v>788</v>
      </c>
      <c r="C365" s="83" t="s">
        <v>14</v>
      </c>
      <c r="D365" s="35" t="s">
        <v>578</v>
      </c>
      <c r="E365" s="32"/>
      <c r="F365" s="32"/>
      <c r="G365" s="32" t="s">
        <v>260</v>
      </c>
      <c r="H365" s="231" t="s">
        <v>264</v>
      </c>
      <c r="I365" s="284" t="s">
        <v>254</v>
      </c>
      <c r="J365" s="77">
        <v>0</v>
      </c>
      <c r="K365" s="4" t="s">
        <v>231</v>
      </c>
      <c r="L365" s="79" t="s">
        <v>236</v>
      </c>
      <c r="M365" s="77">
        <v>15</v>
      </c>
      <c r="N365" s="113">
        <v>18000</v>
      </c>
      <c r="O365" s="70">
        <f>M365*N365</f>
        <v>270000</v>
      </c>
      <c r="P365" s="58"/>
      <c r="Q365" s="58"/>
    </row>
    <row r="366" spans="2:81" s="6" customFormat="1" x14ac:dyDescent="0.2">
      <c r="B366" s="3"/>
      <c r="C366" s="248"/>
      <c r="D366" s="32"/>
      <c r="E366" s="32"/>
      <c r="F366" s="32"/>
      <c r="G366" s="32"/>
      <c r="H366" s="231"/>
      <c r="I366" s="106"/>
      <c r="J366" s="77"/>
      <c r="K366" s="4"/>
      <c r="L366" s="79"/>
      <c r="M366" s="77"/>
      <c r="N366" s="134" t="s">
        <v>18</v>
      </c>
      <c r="O366" s="119">
        <f>SUM(O363:O365)</f>
        <v>48995000</v>
      </c>
      <c r="P366" s="58"/>
      <c r="Q366" s="58"/>
    </row>
    <row r="367" spans="2:81" s="6" customFormat="1" x14ac:dyDescent="0.2">
      <c r="B367" s="157"/>
      <c r="C367" s="241"/>
      <c r="D367" s="154"/>
      <c r="E367" s="154"/>
      <c r="F367" s="154"/>
      <c r="G367" s="154"/>
      <c r="H367" s="254" t="s">
        <v>454</v>
      </c>
      <c r="I367" s="159"/>
      <c r="J367" s="160"/>
      <c r="K367" s="158"/>
      <c r="L367" s="161"/>
      <c r="M367" s="160"/>
      <c r="N367" s="151"/>
      <c r="O367" s="162"/>
      <c r="P367" s="58"/>
      <c r="Q367" s="58"/>
    </row>
    <row r="368" spans="2:81" s="6" customFormat="1" x14ac:dyDescent="0.2">
      <c r="B368" s="8">
        <v>788</v>
      </c>
      <c r="C368" s="83" t="s">
        <v>14</v>
      </c>
      <c r="D368" s="32" t="s">
        <v>237</v>
      </c>
      <c r="E368" s="32"/>
      <c r="F368" s="32"/>
      <c r="G368" s="32" t="s">
        <v>262</v>
      </c>
      <c r="H368" s="231" t="s">
        <v>238</v>
      </c>
      <c r="I368" s="284" t="s">
        <v>254</v>
      </c>
      <c r="J368" s="77">
        <v>0</v>
      </c>
      <c r="K368" s="4" t="s">
        <v>231</v>
      </c>
      <c r="L368" s="79" t="s">
        <v>236</v>
      </c>
      <c r="M368" s="77">
        <v>1</v>
      </c>
      <c r="N368" s="113">
        <v>2000000</v>
      </c>
      <c r="O368" s="70">
        <f>M368*N368</f>
        <v>2000000</v>
      </c>
      <c r="P368" s="58"/>
      <c r="Q368" s="58"/>
    </row>
    <row r="369" spans="2:20" s="6" customFormat="1" x14ac:dyDescent="0.2">
      <c r="B369" s="3"/>
      <c r="C369" s="248"/>
      <c r="D369" s="32"/>
      <c r="E369" s="32"/>
      <c r="F369" s="32"/>
      <c r="G369" s="32"/>
      <c r="H369" s="231"/>
      <c r="I369" s="106"/>
      <c r="J369" s="77"/>
      <c r="K369" s="78"/>
      <c r="L369" s="85"/>
      <c r="M369" s="84"/>
      <c r="N369" s="134" t="s">
        <v>18</v>
      </c>
      <c r="O369" s="119">
        <f>SUM(O368)</f>
        <v>2000000</v>
      </c>
      <c r="P369" s="58"/>
      <c r="Q369" s="58"/>
    </row>
    <row r="370" spans="2:20" s="6" customFormat="1" x14ac:dyDescent="0.2">
      <c r="B370" s="144"/>
      <c r="C370" s="243"/>
      <c r="D370" s="154"/>
      <c r="E370" s="154"/>
      <c r="F370" s="154"/>
      <c r="G370" s="154"/>
      <c r="H370" s="254" t="s">
        <v>453</v>
      </c>
      <c r="I370" s="155"/>
      <c r="J370" s="148"/>
      <c r="K370" s="149"/>
      <c r="L370" s="150"/>
      <c r="M370" s="148"/>
      <c r="N370" s="151"/>
      <c r="O370" s="156"/>
    </row>
    <row r="371" spans="2:20" s="6" customFormat="1" ht="22.5" x14ac:dyDescent="0.2">
      <c r="B371" s="8">
        <v>788</v>
      </c>
      <c r="C371" s="83" t="s">
        <v>14</v>
      </c>
      <c r="D371" s="32" t="s">
        <v>572</v>
      </c>
      <c r="E371" s="47"/>
      <c r="F371" s="47"/>
      <c r="G371" s="47" t="s">
        <v>262</v>
      </c>
      <c r="H371" s="257" t="s">
        <v>278</v>
      </c>
      <c r="I371" s="24" t="s">
        <v>254</v>
      </c>
      <c r="J371" s="12">
        <v>0</v>
      </c>
      <c r="K371" s="9" t="s">
        <v>231</v>
      </c>
      <c r="L371" s="11" t="s">
        <v>16</v>
      </c>
      <c r="M371" s="12">
        <v>2</v>
      </c>
      <c r="N371" s="113">
        <v>776895</v>
      </c>
      <c r="O371" s="70">
        <f>M371*N371</f>
        <v>1553790</v>
      </c>
    </row>
    <row r="372" spans="2:20" s="6" customFormat="1" ht="22.5" x14ac:dyDescent="0.2">
      <c r="B372" s="8">
        <v>788</v>
      </c>
      <c r="C372" s="83" t="s">
        <v>14</v>
      </c>
      <c r="D372" s="32" t="s">
        <v>572</v>
      </c>
      <c r="E372" s="47"/>
      <c r="F372" s="47"/>
      <c r="G372" s="47" t="s">
        <v>262</v>
      </c>
      <c r="H372" s="257" t="s">
        <v>279</v>
      </c>
      <c r="I372" s="24" t="s">
        <v>254</v>
      </c>
      <c r="J372" s="12">
        <v>0</v>
      </c>
      <c r="K372" s="9" t="s">
        <v>231</v>
      </c>
      <c r="L372" s="11" t="s">
        <v>239</v>
      </c>
      <c r="M372" s="12">
        <v>430</v>
      </c>
      <c r="N372" s="113">
        <v>18915.759999999998</v>
      </c>
      <c r="O372" s="70">
        <f>M372*N372</f>
        <v>8133776.7999999989</v>
      </c>
    </row>
    <row r="373" spans="2:20" s="6" customFormat="1" x14ac:dyDescent="0.2">
      <c r="B373" s="8">
        <v>788</v>
      </c>
      <c r="C373" s="83" t="s">
        <v>14</v>
      </c>
      <c r="D373" s="32" t="s">
        <v>572</v>
      </c>
      <c r="E373" s="47"/>
      <c r="F373" s="47"/>
      <c r="G373" s="47" t="s">
        <v>262</v>
      </c>
      <c r="H373" s="257" t="s">
        <v>280</v>
      </c>
      <c r="I373" s="24" t="s">
        <v>254</v>
      </c>
      <c r="J373" s="12">
        <v>0</v>
      </c>
      <c r="K373" s="9" t="s">
        <v>231</v>
      </c>
      <c r="L373" s="11" t="s">
        <v>239</v>
      </c>
      <c r="M373" s="12">
        <v>3</v>
      </c>
      <c r="N373" s="137">
        <v>479492.9</v>
      </c>
      <c r="O373" s="70">
        <f>M373*N373</f>
        <v>1438478.7000000002</v>
      </c>
    </row>
    <row r="374" spans="2:20" s="6" customFormat="1" ht="22.5" x14ac:dyDescent="0.2">
      <c r="B374" s="8">
        <v>788</v>
      </c>
      <c r="C374" s="83" t="s">
        <v>14</v>
      </c>
      <c r="D374" s="32" t="s">
        <v>572</v>
      </c>
      <c r="E374" s="47"/>
      <c r="F374" s="47"/>
      <c r="G374" s="47" t="s">
        <v>262</v>
      </c>
      <c r="H374" s="257" t="s">
        <v>281</v>
      </c>
      <c r="I374" s="24" t="s">
        <v>254</v>
      </c>
      <c r="J374" s="12">
        <v>0</v>
      </c>
      <c r="K374" s="9" t="s">
        <v>231</v>
      </c>
      <c r="L374" s="11" t="s">
        <v>239</v>
      </c>
      <c r="M374" s="12">
        <v>1</v>
      </c>
      <c r="N374" s="137">
        <v>31681570</v>
      </c>
      <c r="O374" s="70">
        <f>M374*N374</f>
        <v>31681570</v>
      </c>
    </row>
    <row r="375" spans="2:20" s="6" customFormat="1" ht="22.5" x14ac:dyDescent="0.2">
      <c r="B375" s="8">
        <v>788</v>
      </c>
      <c r="C375" s="83" t="s">
        <v>14</v>
      </c>
      <c r="D375" s="32" t="s">
        <v>572</v>
      </c>
      <c r="E375" s="47"/>
      <c r="F375" s="47"/>
      <c r="G375" s="47" t="s">
        <v>262</v>
      </c>
      <c r="H375" s="231" t="s">
        <v>282</v>
      </c>
      <c r="I375" s="24" t="s">
        <v>254</v>
      </c>
      <c r="J375" s="12">
        <v>0</v>
      </c>
      <c r="K375" s="9" t="s">
        <v>231</v>
      </c>
      <c r="L375" s="11" t="s">
        <v>16</v>
      </c>
      <c r="M375" s="12">
        <v>1</v>
      </c>
      <c r="N375" s="113">
        <v>513269.03</v>
      </c>
      <c r="O375" s="70">
        <f t="shared" ref="O375:O385" si="24">M375*N375</f>
        <v>513269.03</v>
      </c>
    </row>
    <row r="376" spans="2:20" s="6" customFormat="1" x14ac:dyDescent="0.2">
      <c r="B376" s="8">
        <v>788</v>
      </c>
      <c r="C376" s="83" t="s">
        <v>14</v>
      </c>
      <c r="D376" s="32" t="s">
        <v>572</v>
      </c>
      <c r="E376" s="47"/>
      <c r="F376" s="47"/>
      <c r="G376" s="47" t="s">
        <v>262</v>
      </c>
      <c r="H376" s="231" t="s">
        <v>283</v>
      </c>
      <c r="I376" s="24" t="s">
        <v>254</v>
      </c>
      <c r="J376" s="12">
        <v>0</v>
      </c>
      <c r="K376" s="9" t="s">
        <v>231</v>
      </c>
      <c r="L376" s="11" t="s">
        <v>16</v>
      </c>
      <c r="M376" s="12">
        <v>4</v>
      </c>
      <c r="N376" s="137">
        <v>850352</v>
      </c>
      <c r="O376" s="70">
        <f t="shared" si="24"/>
        <v>3401408</v>
      </c>
    </row>
    <row r="377" spans="2:20" s="6" customFormat="1" ht="15" customHeight="1" x14ac:dyDescent="0.2">
      <c r="B377" s="8">
        <v>788</v>
      </c>
      <c r="C377" s="83" t="s">
        <v>14</v>
      </c>
      <c r="D377" s="32" t="s">
        <v>572</v>
      </c>
      <c r="E377" s="47"/>
      <c r="F377" s="47"/>
      <c r="G377" s="47" t="s">
        <v>262</v>
      </c>
      <c r="H377" s="231" t="s">
        <v>240</v>
      </c>
      <c r="I377" s="24" t="s">
        <v>254</v>
      </c>
      <c r="J377" s="12">
        <v>0</v>
      </c>
      <c r="K377" s="9" t="s">
        <v>231</v>
      </c>
      <c r="L377" s="11" t="s">
        <v>16</v>
      </c>
      <c r="M377" s="20">
        <v>2</v>
      </c>
      <c r="N377" s="113">
        <v>589351.5</v>
      </c>
      <c r="O377" s="70">
        <f t="shared" si="24"/>
        <v>1178703</v>
      </c>
    </row>
    <row r="378" spans="2:20" s="6" customFormat="1" x14ac:dyDescent="0.2">
      <c r="B378" s="8">
        <v>788</v>
      </c>
      <c r="C378" s="83" t="s">
        <v>14</v>
      </c>
      <c r="D378" s="32" t="s">
        <v>572</v>
      </c>
      <c r="E378" s="32"/>
      <c r="F378" s="32"/>
      <c r="G378" s="32" t="s">
        <v>262</v>
      </c>
      <c r="H378" s="230" t="s">
        <v>241</v>
      </c>
      <c r="I378" s="24" t="s">
        <v>254</v>
      </c>
      <c r="J378" s="12">
        <v>0</v>
      </c>
      <c r="K378" s="9" t="s">
        <v>231</v>
      </c>
      <c r="L378" s="11" t="s">
        <v>16</v>
      </c>
      <c r="M378" s="12">
        <v>93</v>
      </c>
      <c r="N378" s="113">
        <v>111743.33838709677</v>
      </c>
      <c r="O378" s="70">
        <f t="shared" si="24"/>
        <v>10392130.469999999</v>
      </c>
      <c r="R378" s="292"/>
      <c r="S378" s="292"/>
      <c r="T378" s="292"/>
    </row>
    <row r="379" spans="2:20" s="6" customFormat="1" x14ac:dyDescent="0.2">
      <c r="B379" s="8">
        <v>788</v>
      </c>
      <c r="C379" s="83" t="s">
        <v>14</v>
      </c>
      <c r="D379" s="32" t="s">
        <v>572</v>
      </c>
      <c r="E379" s="32"/>
      <c r="F379" s="32"/>
      <c r="G379" s="32" t="s">
        <v>262</v>
      </c>
      <c r="H379" s="230" t="s">
        <v>284</v>
      </c>
      <c r="I379" s="24" t="s">
        <v>254</v>
      </c>
      <c r="J379" s="12">
        <v>0</v>
      </c>
      <c r="K379" s="9" t="s">
        <v>231</v>
      </c>
      <c r="L379" s="11" t="s">
        <v>16</v>
      </c>
      <c r="M379" s="20">
        <v>1</v>
      </c>
      <c r="N379" s="137">
        <v>1500000</v>
      </c>
      <c r="O379" s="70">
        <f t="shared" si="24"/>
        <v>1500000</v>
      </c>
    </row>
    <row r="380" spans="2:20" s="6" customFormat="1" x14ac:dyDescent="0.2">
      <c r="B380" s="8">
        <v>781</v>
      </c>
      <c r="C380" s="83" t="s">
        <v>14</v>
      </c>
      <c r="D380" s="32" t="s">
        <v>572</v>
      </c>
      <c r="E380" s="32"/>
      <c r="F380" s="32"/>
      <c r="G380" s="32" t="s">
        <v>262</v>
      </c>
      <c r="H380" s="230" t="s">
        <v>285</v>
      </c>
      <c r="I380" s="24" t="s">
        <v>254</v>
      </c>
      <c r="J380" s="12">
        <v>0</v>
      </c>
      <c r="K380" s="9" t="s">
        <v>231</v>
      </c>
      <c r="L380" s="11" t="s">
        <v>16</v>
      </c>
      <c r="M380" s="20">
        <v>1</v>
      </c>
      <c r="N380" s="137">
        <v>1723250</v>
      </c>
      <c r="O380" s="70">
        <f t="shared" si="24"/>
        <v>1723250</v>
      </c>
    </row>
    <row r="381" spans="2:20" s="6" customFormat="1" x14ac:dyDescent="0.2">
      <c r="B381" s="8">
        <v>781</v>
      </c>
      <c r="C381" s="83" t="s">
        <v>14</v>
      </c>
      <c r="D381" s="32" t="s">
        <v>572</v>
      </c>
      <c r="E381" s="32">
        <v>81112202</v>
      </c>
      <c r="F381" s="32">
        <v>92088381</v>
      </c>
      <c r="G381" s="32" t="s">
        <v>262</v>
      </c>
      <c r="H381" s="230" t="s">
        <v>286</v>
      </c>
      <c r="I381" s="24" t="s">
        <v>254</v>
      </c>
      <c r="J381" s="12">
        <v>0</v>
      </c>
      <c r="K381" s="9" t="s">
        <v>231</v>
      </c>
      <c r="L381" s="11" t="s">
        <v>16</v>
      </c>
      <c r="M381" s="12">
        <v>4</v>
      </c>
      <c r="N381" s="137">
        <v>86106</v>
      </c>
      <c r="O381" s="70">
        <f t="shared" si="24"/>
        <v>344424</v>
      </c>
    </row>
    <row r="382" spans="2:20" s="6" customFormat="1" x14ac:dyDescent="0.2">
      <c r="B382" s="8">
        <v>788</v>
      </c>
      <c r="C382" s="83" t="s">
        <v>14</v>
      </c>
      <c r="D382" s="32" t="s">
        <v>572</v>
      </c>
      <c r="E382" s="32"/>
      <c r="F382" s="32"/>
      <c r="G382" s="32" t="s">
        <v>262</v>
      </c>
      <c r="H382" s="230" t="s">
        <v>242</v>
      </c>
      <c r="I382" s="24" t="s">
        <v>254</v>
      </c>
      <c r="J382" s="12">
        <v>0</v>
      </c>
      <c r="K382" s="9" t="s">
        <v>231</v>
      </c>
      <c r="L382" s="11" t="s">
        <v>16</v>
      </c>
      <c r="M382" s="20">
        <v>4</v>
      </c>
      <c r="N382" s="113">
        <v>385000</v>
      </c>
      <c r="O382" s="70">
        <f t="shared" si="24"/>
        <v>1540000</v>
      </c>
    </row>
    <row r="383" spans="2:20" s="6" customFormat="1" x14ac:dyDescent="0.2">
      <c r="B383" s="8">
        <v>788</v>
      </c>
      <c r="C383" s="83" t="s">
        <v>14</v>
      </c>
      <c r="D383" s="32" t="s">
        <v>572</v>
      </c>
      <c r="E383" s="32"/>
      <c r="F383" s="32"/>
      <c r="G383" s="32" t="s">
        <v>262</v>
      </c>
      <c r="H383" s="230" t="s">
        <v>287</v>
      </c>
      <c r="I383" s="24" t="s">
        <v>254</v>
      </c>
      <c r="J383" s="12">
        <v>0</v>
      </c>
      <c r="K383" s="9" t="s">
        <v>231</v>
      </c>
      <c r="L383" s="11" t="s">
        <v>16</v>
      </c>
      <c r="M383" s="20">
        <v>1</v>
      </c>
      <c r="N383" s="136">
        <v>3500000</v>
      </c>
      <c r="O383" s="70">
        <f t="shared" si="24"/>
        <v>3500000</v>
      </c>
      <c r="R383" s="58"/>
    </row>
    <row r="384" spans="2:20" s="6" customFormat="1" x14ac:dyDescent="0.2">
      <c r="B384" s="8">
        <v>788</v>
      </c>
      <c r="C384" s="83" t="s">
        <v>14</v>
      </c>
      <c r="D384" s="32" t="s">
        <v>572</v>
      </c>
      <c r="E384" s="32"/>
      <c r="F384" s="32"/>
      <c r="G384" s="32" t="s">
        <v>262</v>
      </c>
      <c r="H384" s="276" t="s">
        <v>288</v>
      </c>
      <c r="I384" s="24" t="s">
        <v>254</v>
      </c>
      <c r="J384" s="12">
        <v>0</v>
      </c>
      <c r="K384" s="9" t="s">
        <v>231</v>
      </c>
      <c r="L384" s="11" t="s">
        <v>16</v>
      </c>
      <c r="M384" s="86">
        <v>1</v>
      </c>
      <c r="N384" s="137">
        <v>656075</v>
      </c>
      <c r="O384" s="70">
        <f t="shared" si="24"/>
        <v>656075</v>
      </c>
    </row>
    <row r="385" spans="2:81" s="6" customFormat="1" x14ac:dyDescent="0.2">
      <c r="B385" s="222">
        <v>788</v>
      </c>
      <c r="C385" s="249" t="s">
        <v>14</v>
      </c>
      <c r="D385" s="56" t="s">
        <v>573</v>
      </c>
      <c r="E385" s="32"/>
      <c r="F385" s="32"/>
      <c r="G385" s="32" t="s">
        <v>262</v>
      </c>
      <c r="H385" s="276" t="s">
        <v>289</v>
      </c>
      <c r="I385" s="24" t="s">
        <v>254</v>
      </c>
      <c r="J385" s="224">
        <v>0</v>
      </c>
      <c r="K385" s="223" t="s">
        <v>231</v>
      </c>
      <c r="L385" s="25" t="s">
        <v>16</v>
      </c>
      <c r="M385" s="86">
        <v>1</v>
      </c>
      <c r="N385" s="137">
        <v>4443125</v>
      </c>
      <c r="O385" s="115">
        <f t="shared" si="24"/>
        <v>4443125</v>
      </c>
    </row>
    <row r="386" spans="2:81" x14ac:dyDescent="0.2">
      <c r="B386" s="16"/>
      <c r="C386" s="242"/>
      <c r="D386" s="43"/>
      <c r="E386" s="43"/>
      <c r="F386" s="43"/>
      <c r="G386" s="43"/>
      <c r="H386" s="252"/>
      <c r="I386" s="99"/>
      <c r="J386" s="18"/>
      <c r="K386" s="225"/>
      <c r="L386" s="17"/>
      <c r="M386" s="18"/>
      <c r="N386" s="226" t="s">
        <v>18</v>
      </c>
      <c r="O386" s="227">
        <f>SUM(O371:O385)</f>
        <v>72000000</v>
      </c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"/>
      <c r="AT386" s="2"/>
      <c r="AU386" s="2"/>
      <c r="AV386" s="2"/>
      <c r="AW386" s="2"/>
      <c r="AX386" s="2"/>
      <c r="AY386" s="2"/>
      <c r="AZ386" s="2"/>
      <c r="BA386" s="2"/>
      <c r="BB386" s="2"/>
      <c r="BC386" s="2"/>
      <c r="BD386" s="2"/>
      <c r="BE386" s="2"/>
      <c r="BF386" s="2"/>
      <c r="BG386" s="2"/>
      <c r="BH386" s="2"/>
      <c r="BI386" s="2"/>
      <c r="BJ386" s="2"/>
      <c r="BK386" s="2"/>
      <c r="BL386" s="2"/>
      <c r="BM386" s="2"/>
      <c r="BN386" s="2"/>
      <c r="BO386" s="2"/>
      <c r="BP386" s="2"/>
      <c r="BQ386" s="2"/>
      <c r="BR386" s="2"/>
      <c r="BS386" s="2"/>
      <c r="BT386" s="2"/>
      <c r="BU386" s="2"/>
      <c r="BV386" s="2"/>
      <c r="BW386" s="2"/>
      <c r="BX386" s="2"/>
      <c r="BY386" s="2"/>
      <c r="BZ386" s="2"/>
      <c r="CA386" s="2"/>
      <c r="CB386" s="2"/>
      <c r="CC386" s="2"/>
    </row>
    <row r="387" spans="2:81" x14ac:dyDescent="0.2">
      <c r="B387" s="294"/>
      <c r="C387" s="294"/>
      <c r="D387" s="294"/>
      <c r="E387" s="294"/>
      <c r="F387" s="294"/>
      <c r="G387" s="294"/>
      <c r="H387" s="295"/>
      <c r="I387" s="296"/>
      <c r="J387" s="295"/>
      <c r="K387" s="295"/>
      <c r="L387" s="297"/>
      <c r="M387" s="298"/>
      <c r="N387" s="288"/>
      <c r="O387" s="299"/>
      <c r="P387" s="2"/>
      <c r="Q387" s="293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2"/>
      <c r="AT387" s="2"/>
      <c r="AU387" s="2"/>
      <c r="AV387" s="2"/>
      <c r="AW387" s="2"/>
      <c r="AX387" s="2"/>
      <c r="AY387" s="2"/>
      <c r="AZ387" s="2"/>
      <c r="BA387" s="2"/>
      <c r="BB387" s="2"/>
      <c r="BC387" s="2"/>
      <c r="BD387" s="2"/>
      <c r="BE387" s="2"/>
      <c r="BF387" s="2"/>
      <c r="BG387" s="2"/>
      <c r="BH387" s="2"/>
      <c r="BI387" s="2"/>
      <c r="BJ387" s="2"/>
      <c r="BK387" s="2"/>
      <c r="BL387" s="2"/>
      <c r="BM387" s="2"/>
      <c r="BN387" s="2"/>
      <c r="BO387" s="2"/>
      <c r="BP387" s="2"/>
      <c r="BQ387" s="2"/>
      <c r="BR387" s="2"/>
      <c r="BS387" s="2"/>
      <c r="BT387" s="2"/>
      <c r="BU387" s="2"/>
      <c r="BV387" s="2"/>
      <c r="BW387" s="2"/>
      <c r="BX387" s="2"/>
      <c r="BY387" s="2"/>
      <c r="BZ387" s="2"/>
      <c r="CA387" s="2"/>
      <c r="CB387" s="2"/>
      <c r="CC387" s="2"/>
    </row>
    <row r="388" spans="2:81" x14ac:dyDescent="0.2">
      <c r="B388" s="88"/>
      <c r="C388" s="88"/>
      <c r="D388" s="88"/>
      <c r="E388" s="88"/>
      <c r="F388" s="88"/>
      <c r="G388" s="88"/>
      <c r="H388" s="87"/>
      <c r="I388" s="108"/>
      <c r="J388" s="90"/>
      <c r="K388" s="90"/>
      <c r="L388" s="87"/>
      <c r="M388" s="89"/>
      <c r="N388" s="139"/>
      <c r="O388" s="89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2"/>
      <c r="AT388" s="2"/>
      <c r="AU388" s="2"/>
      <c r="AV388" s="2"/>
      <c r="AW388" s="2"/>
      <c r="AX388" s="2"/>
      <c r="AY388" s="2"/>
      <c r="AZ388" s="2"/>
      <c r="BA388" s="2"/>
      <c r="BB388" s="2"/>
      <c r="BC388" s="2"/>
      <c r="BD388" s="2"/>
      <c r="BE388" s="2"/>
      <c r="BF388" s="2"/>
      <c r="BG388" s="2"/>
      <c r="BH388" s="2"/>
      <c r="BI388" s="2"/>
      <c r="BJ388" s="2"/>
      <c r="BK388" s="2"/>
      <c r="BL388" s="2"/>
      <c r="BM388" s="2"/>
      <c r="BN388" s="2"/>
      <c r="BO388" s="2"/>
      <c r="BP388" s="2"/>
      <c r="BQ388" s="2"/>
      <c r="BR388" s="2"/>
      <c r="BS388" s="2"/>
      <c r="BT388" s="2"/>
      <c r="BU388" s="2"/>
      <c r="BV388" s="2"/>
      <c r="BW388" s="2"/>
      <c r="BX388" s="2"/>
      <c r="BY388" s="2"/>
      <c r="BZ388" s="2"/>
      <c r="CA388" s="2"/>
      <c r="CB388" s="2"/>
      <c r="CC388" s="2"/>
    </row>
    <row r="389" spans="2:81" x14ac:dyDescent="0.2">
      <c r="B389" s="88"/>
      <c r="C389" s="88"/>
      <c r="D389" s="88"/>
      <c r="E389" s="88"/>
      <c r="F389" s="88"/>
      <c r="G389" s="88"/>
      <c r="H389" s="87"/>
      <c r="I389" s="108"/>
      <c r="J389" s="90"/>
      <c r="K389" s="90"/>
      <c r="L389" s="87"/>
      <c r="M389" s="89"/>
      <c r="N389" s="140"/>
      <c r="O389" s="143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2"/>
      <c r="AT389" s="2"/>
      <c r="AU389" s="2"/>
      <c r="AV389" s="2"/>
      <c r="AW389" s="2"/>
      <c r="AX389" s="2"/>
      <c r="AY389" s="2"/>
      <c r="AZ389" s="2"/>
      <c r="BA389" s="2"/>
      <c r="BB389" s="2"/>
      <c r="BC389" s="2"/>
      <c r="BD389" s="2"/>
      <c r="BE389" s="2"/>
      <c r="BF389" s="2"/>
      <c r="BG389" s="2"/>
      <c r="BH389" s="2"/>
      <c r="BI389" s="2"/>
      <c r="BJ389" s="2"/>
      <c r="BK389" s="2"/>
      <c r="BL389" s="2"/>
      <c r="BM389" s="2"/>
      <c r="BN389" s="2"/>
      <c r="BO389" s="2"/>
      <c r="BP389" s="2"/>
      <c r="BQ389" s="2"/>
      <c r="BR389" s="2"/>
      <c r="BS389" s="2"/>
      <c r="BT389" s="2"/>
      <c r="BU389" s="2"/>
      <c r="BV389" s="2"/>
      <c r="BW389" s="2"/>
      <c r="BX389" s="2"/>
      <c r="BY389" s="2"/>
      <c r="BZ389" s="2"/>
      <c r="CA389" s="2"/>
      <c r="CB389" s="2"/>
      <c r="CC389" s="2"/>
    </row>
    <row r="390" spans="2:81" x14ac:dyDescent="0.2">
      <c r="B390" s="88"/>
      <c r="C390" s="88"/>
      <c r="D390" s="88"/>
      <c r="E390" s="88"/>
      <c r="F390" s="88"/>
      <c r="G390" s="88"/>
      <c r="H390" s="87"/>
      <c r="I390" s="108"/>
      <c r="J390" s="90"/>
      <c r="K390" s="90"/>
      <c r="L390" s="87"/>
      <c r="M390" s="87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2"/>
      <c r="AT390" s="2"/>
      <c r="AU390" s="2"/>
      <c r="AV390" s="2"/>
      <c r="AW390" s="2"/>
      <c r="AX390" s="2"/>
      <c r="AY390" s="2"/>
      <c r="AZ390" s="2"/>
      <c r="BA390" s="2"/>
      <c r="BB390" s="2"/>
      <c r="BC390" s="2"/>
      <c r="BD390" s="2"/>
      <c r="BE390" s="2"/>
      <c r="BF390" s="2"/>
      <c r="BG390" s="2"/>
      <c r="BH390" s="2"/>
      <c r="BI390" s="2"/>
      <c r="BJ390" s="2"/>
      <c r="BK390" s="2"/>
      <c r="BL390" s="2"/>
      <c r="BM390" s="2"/>
      <c r="BN390" s="2"/>
      <c r="BO390" s="2"/>
      <c r="BP390" s="2"/>
      <c r="BQ390" s="2"/>
      <c r="BR390" s="2"/>
      <c r="BS390" s="2"/>
      <c r="BT390" s="2"/>
      <c r="BU390" s="2"/>
      <c r="BV390" s="2"/>
      <c r="BW390" s="2"/>
      <c r="BX390" s="2"/>
      <c r="BY390" s="2"/>
      <c r="BZ390" s="2"/>
      <c r="CA390" s="2"/>
      <c r="CB390" s="2"/>
      <c r="CC390" s="2"/>
    </row>
    <row r="391" spans="2:81" x14ac:dyDescent="0.2">
      <c r="B391" s="88"/>
      <c r="C391" s="88"/>
      <c r="D391" s="91"/>
      <c r="E391" s="91"/>
      <c r="F391" s="91"/>
      <c r="G391" s="91"/>
      <c r="H391" s="92"/>
      <c r="I391" s="109"/>
      <c r="J391" s="92"/>
      <c r="K391" s="92"/>
      <c r="L391" s="92"/>
      <c r="M391" s="92"/>
      <c r="N391" s="141"/>
      <c r="O391" s="93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2"/>
      <c r="AT391" s="2"/>
      <c r="AU391" s="2"/>
      <c r="AV391" s="2"/>
      <c r="AW391" s="2"/>
      <c r="AX391" s="2"/>
      <c r="AY391" s="2"/>
      <c r="AZ391" s="2"/>
      <c r="BA391" s="2"/>
      <c r="BB391" s="2"/>
      <c r="BC391" s="2"/>
      <c r="BD391" s="2"/>
      <c r="BE391" s="2"/>
      <c r="BF391" s="2"/>
      <c r="BG391" s="2"/>
      <c r="BH391" s="2"/>
      <c r="BI391" s="2"/>
      <c r="BJ391" s="2"/>
      <c r="BK391" s="2"/>
      <c r="BL391" s="2"/>
      <c r="BM391" s="2"/>
      <c r="BN391" s="2"/>
      <c r="BO391" s="2"/>
      <c r="BP391" s="2"/>
      <c r="BQ391" s="2"/>
      <c r="BR391" s="2"/>
      <c r="BS391" s="2"/>
      <c r="BT391" s="2"/>
      <c r="BU391" s="2"/>
      <c r="BV391" s="2"/>
      <c r="BW391" s="2"/>
      <c r="BX391" s="2"/>
      <c r="BY391" s="2"/>
      <c r="BZ391" s="2"/>
      <c r="CA391" s="2"/>
      <c r="CB391" s="2"/>
      <c r="CC391" s="2"/>
    </row>
    <row r="392" spans="2:81" x14ac:dyDescent="0.2">
      <c r="B392" s="91"/>
      <c r="C392" s="91"/>
      <c r="D392" s="91"/>
      <c r="E392" s="91"/>
      <c r="F392" s="91"/>
      <c r="G392" s="91"/>
      <c r="H392" s="92"/>
      <c r="I392" s="109"/>
      <c r="J392" s="92"/>
      <c r="K392" s="92"/>
      <c r="L392" s="92"/>
      <c r="M392" s="92"/>
      <c r="N392" s="141"/>
      <c r="O392" s="93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2"/>
      <c r="AT392" s="2"/>
      <c r="AU392" s="2"/>
      <c r="AV392" s="2"/>
      <c r="AW392" s="2"/>
      <c r="AX392" s="2"/>
      <c r="AY392" s="2"/>
      <c r="AZ392" s="2"/>
      <c r="BA392" s="2"/>
      <c r="BB392" s="2"/>
      <c r="BC392" s="2"/>
      <c r="BD392" s="2"/>
      <c r="BE392" s="2"/>
      <c r="BF392" s="2"/>
      <c r="BG392" s="2"/>
      <c r="BH392" s="2"/>
      <c r="BI392" s="2"/>
      <c r="BJ392" s="2"/>
      <c r="BK392" s="2"/>
      <c r="BL392" s="2"/>
      <c r="BM392" s="2"/>
      <c r="BN392" s="2"/>
      <c r="BO392" s="2"/>
      <c r="BP392" s="2"/>
      <c r="BQ392" s="2"/>
      <c r="BR392" s="2"/>
      <c r="BS392" s="2"/>
      <c r="BT392" s="2"/>
      <c r="BU392" s="2"/>
      <c r="BV392" s="2"/>
      <c r="BW392" s="2"/>
      <c r="BX392" s="2"/>
      <c r="BY392" s="2"/>
      <c r="BZ392" s="2"/>
      <c r="CA392" s="2"/>
      <c r="CB392" s="2"/>
      <c r="CC392" s="2"/>
    </row>
    <row r="393" spans="2:81" x14ac:dyDescent="0.2">
      <c r="B393" s="91"/>
      <c r="C393" s="91"/>
      <c r="D393" s="91"/>
      <c r="E393" s="91"/>
      <c r="F393" s="91"/>
      <c r="G393" s="91"/>
      <c r="H393" s="92"/>
      <c r="I393" s="109"/>
      <c r="J393" s="92"/>
      <c r="K393" s="92"/>
      <c r="L393" s="92"/>
      <c r="M393" s="92"/>
      <c r="N393" s="141"/>
      <c r="O393" s="93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2"/>
      <c r="AT393" s="2"/>
      <c r="AU393" s="2"/>
      <c r="AV393" s="2"/>
      <c r="AW393" s="2"/>
      <c r="AX393" s="2"/>
      <c r="AY393" s="2"/>
      <c r="AZ393" s="2"/>
      <c r="BA393" s="2"/>
      <c r="BB393" s="2"/>
      <c r="BC393" s="2"/>
      <c r="BD393" s="2"/>
      <c r="BE393" s="2"/>
      <c r="BF393" s="2"/>
      <c r="BG393" s="2"/>
      <c r="BH393" s="2"/>
      <c r="BI393" s="2"/>
      <c r="BJ393" s="2"/>
      <c r="BK393" s="2"/>
      <c r="BL393" s="2"/>
      <c r="BM393" s="2"/>
      <c r="BN393" s="2"/>
      <c r="BO393" s="2"/>
      <c r="BP393" s="2"/>
      <c r="BQ393" s="2"/>
      <c r="BR393" s="2"/>
      <c r="BS393" s="2"/>
      <c r="BT393" s="2"/>
      <c r="BU393" s="2"/>
      <c r="BV393" s="2"/>
      <c r="BW393" s="2"/>
      <c r="BX393" s="2"/>
      <c r="BY393" s="2"/>
      <c r="BZ393" s="2"/>
      <c r="CA393" s="2"/>
      <c r="CB393" s="2"/>
      <c r="CC393" s="2"/>
    </row>
    <row r="394" spans="2:81" x14ac:dyDescent="0.2">
      <c r="B394" s="91"/>
      <c r="C394" s="91"/>
      <c r="D394" s="91"/>
      <c r="E394" s="91"/>
      <c r="F394" s="91"/>
      <c r="G394" s="91"/>
      <c r="H394" s="92"/>
      <c r="I394" s="109"/>
      <c r="J394" s="92"/>
      <c r="K394" s="92"/>
      <c r="L394" s="92"/>
      <c r="M394" s="92"/>
      <c r="N394" s="141"/>
      <c r="O394" s="93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"/>
      <c r="AT394" s="2"/>
      <c r="AU394" s="2"/>
      <c r="AV394" s="2"/>
      <c r="AW394" s="2"/>
      <c r="AX394" s="2"/>
      <c r="AY394" s="2"/>
      <c r="AZ394" s="2"/>
      <c r="BA394" s="2"/>
      <c r="BB394" s="2"/>
      <c r="BC394" s="2"/>
      <c r="BD394" s="2"/>
      <c r="BE394" s="2"/>
      <c r="BF394" s="2"/>
      <c r="BG394" s="2"/>
      <c r="BH394" s="2"/>
      <c r="BI394" s="2"/>
      <c r="BJ394" s="2"/>
      <c r="BK394" s="2"/>
      <c r="BL394" s="2"/>
      <c r="BM394" s="2"/>
      <c r="BN394" s="2"/>
      <c r="BO394" s="2"/>
      <c r="BP394" s="2"/>
      <c r="BQ394" s="2"/>
      <c r="BR394" s="2"/>
      <c r="BS394" s="2"/>
      <c r="BT394" s="2"/>
      <c r="BU394" s="2"/>
      <c r="BV394" s="2"/>
      <c r="BW394" s="2"/>
      <c r="BX394" s="2"/>
      <c r="BY394" s="2"/>
      <c r="BZ394" s="2"/>
      <c r="CA394" s="2"/>
      <c r="CB394" s="2"/>
      <c r="CC394" s="2"/>
    </row>
    <row r="395" spans="2:81" x14ac:dyDescent="0.2">
      <c r="B395" s="91"/>
      <c r="C395" s="91"/>
      <c r="D395" s="91"/>
      <c r="E395" s="91"/>
      <c r="F395" s="91"/>
      <c r="G395" s="91"/>
      <c r="H395" s="92"/>
      <c r="I395" s="109"/>
      <c r="J395" s="92"/>
      <c r="K395" s="92"/>
      <c r="L395" s="92"/>
      <c r="M395" s="92"/>
      <c r="N395" s="141"/>
      <c r="O395" s="93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"/>
      <c r="AT395" s="2"/>
      <c r="AU395" s="2"/>
      <c r="AV395" s="2"/>
      <c r="AW395" s="2"/>
      <c r="AX395" s="2"/>
      <c r="AY395" s="2"/>
      <c r="AZ395" s="2"/>
      <c r="BA395" s="2"/>
      <c r="BB395" s="2"/>
      <c r="BC395" s="2"/>
      <c r="BD395" s="2"/>
      <c r="BE395" s="2"/>
      <c r="BF395" s="2"/>
      <c r="BG395" s="2"/>
      <c r="BH395" s="2"/>
      <c r="BI395" s="2"/>
      <c r="BJ395" s="2"/>
      <c r="BK395" s="2"/>
      <c r="BL395" s="2"/>
      <c r="BM395" s="2"/>
      <c r="BN395" s="2"/>
      <c r="BO395" s="2"/>
      <c r="BP395" s="2"/>
      <c r="BQ395" s="2"/>
      <c r="BR395" s="2"/>
      <c r="BS395" s="2"/>
      <c r="BT395" s="2"/>
      <c r="BU395" s="2"/>
      <c r="BV395" s="2"/>
      <c r="BW395" s="2"/>
      <c r="BX395" s="2"/>
      <c r="BY395" s="2"/>
      <c r="BZ395" s="2"/>
      <c r="CA395" s="2"/>
      <c r="CB395" s="2"/>
      <c r="CC395" s="2"/>
    </row>
    <row r="396" spans="2:81" x14ac:dyDescent="0.2">
      <c r="B396" s="91"/>
      <c r="C396" s="91"/>
      <c r="D396" s="91"/>
      <c r="E396" s="91"/>
      <c r="F396" s="91"/>
      <c r="G396" s="91"/>
      <c r="H396" s="92"/>
      <c r="I396" s="109"/>
      <c r="J396" s="92"/>
      <c r="K396" s="92"/>
      <c r="L396" s="92"/>
      <c r="M396" s="92"/>
      <c r="N396" s="141"/>
      <c r="O396" s="93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"/>
      <c r="AT396" s="2"/>
      <c r="AU396" s="2"/>
      <c r="AV396" s="2"/>
      <c r="AW396" s="2"/>
      <c r="AX396" s="2"/>
      <c r="AY396" s="2"/>
      <c r="AZ396" s="2"/>
      <c r="BA396" s="2"/>
      <c r="BB396" s="2"/>
      <c r="BC396" s="2"/>
      <c r="BD396" s="2"/>
      <c r="BE396" s="2"/>
      <c r="BF396" s="2"/>
      <c r="BG396" s="2"/>
      <c r="BH396" s="2"/>
      <c r="BI396" s="2"/>
      <c r="BJ396" s="2"/>
      <c r="BK396" s="2"/>
      <c r="BL396" s="2"/>
      <c r="BM396" s="2"/>
      <c r="BN396" s="2"/>
      <c r="BO396" s="2"/>
      <c r="BP396" s="2"/>
      <c r="BQ396" s="2"/>
      <c r="BR396" s="2"/>
      <c r="BS396" s="2"/>
      <c r="BT396" s="2"/>
      <c r="BU396" s="2"/>
      <c r="BV396" s="2"/>
      <c r="BW396" s="2"/>
      <c r="BX396" s="2"/>
      <c r="BY396" s="2"/>
      <c r="BZ396" s="2"/>
      <c r="CA396" s="2"/>
      <c r="CB396" s="2"/>
      <c r="CC396" s="2"/>
    </row>
    <row r="397" spans="2:81" x14ac:dyDescent="0.2">
      <c r="B397" s="91"/>
      <c r="C397" s="91"/>
      <c r="D397" s="91"/>
      <c r="E397" s="91"/>
      <c r="F397" s="91"/>
      <c r="G397" s="91"/>
      <c r="H397" s="92"/>
      <c r="I397" s="109"/>
      <c r="J397" s="92"/>
      <c r="K397" s="92"/>
      <c r="L397" s="92"/>
      <c r="M397" s="92"/>
      <c r="N397" s="141"/>
      <c r="O397" s="93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"/>
      <c r="AT397" s="2"/>
      <c r="AU397" s="2"/>
      <c r="AV397" s="2"/>
      <c r="AW397" s="2"/>
      <c r="AX397" s="2"/>
      <c r="AY397" s="2"/>
      <c r="AZ397" s="2"/>
      <c r="BA397" s="2"/>
      <c r="BB397" s="2"/>
      <c r="BC397" s="2"/>
      <c r="BD397" s="2"/>
      <c r="BE397" s="2"/>
      <c r="BF397" s="2"/>
      <c r="BG397" s="2"/>
      <c r="BH397" s="2"/>
      <c r="BI397" s="2"/>
      <c r="BJ397" s="2"/>
      <c r="BK397" s="2"/>
      <c r="BL397" s="2"/>
      <c r="BM397" s="2"/>
      <c r="BN397" s="2"/>
      <c r="BO397" s="2"/>
      <c r="BP397" s="2"/>
      <c r="BQ397" s="2"/>
      <c r="BR397" s="2"/>
      <c r="BS397" s="2"/>
      <c r="BT397" s="2"/>
      <c r="BU397" s="2"/>
      <c r="BV397" s="2"/>
      <c r="BW397" s="2"/>
      <c r="BX397" s="2"/>
      <c r="BY397" s="2"/>
      <c r="BZ397" s="2"/>
      <c r="CA397" s="2"/>
      <c r="CB397" s="2"/>
      <c r="CC397" s="2"/>
    </row>
    <row r="398" spans="2:81" x14ac:dyDescent="0.2">
      <c r="B398" s="91"/>
      <c r="C398" s="91"/>
      <c r="D398" s="91"/>
      <c r="E398" s="91"/>
      <c r="F398" s="91"/>
      <c r="G398" s="91"/>
      <c r="H398" s="92"/>
      <c r="I398" s="109"/>
      <c r="J398" s="92"/>
      <c r="K398" s="92"/>
      <c r="L398" s="92"/>
      <c r="M398" s="92"/>
      <c r="N398" s="141"/>
      <c r="O398" s="93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2"/>
      <c r="AT398" s="2"/>
      <c r="AU398" s="2"/>
      <c r="AV398" s="2"/>
      <c r="AW398" s="2"/>
      <c r="AX398" s="2"/>
      <c r="AY398" s="2"/>
      <c r="AZ398" s="2"/>
      <c r="BA398" s="2"/>
      <c r="BB398" s="2"/>
      <c r="BC398" s="2"/>
      <c r="BD398" s="2"/>
      <c r="BE398" s="2"/>
      <c r="BF398" s="2"/>
      <c r="BG398" s="2"/>
      <c r="BH398" s="2"/>
      <c r="BI398" s="2"/>
      <c r="BJ398" s="2"/>
      <c r="BK398" s="2"/>
      <c r="BL398" s="2"/>
      <c r="BM398" s="2"/>
      <c r="BN398" s="2"/>
      <c r="BO398" s="2"/>
      <c r="BP398" s="2"/>
      <c r="BQ398" s="2"/>
      <c r="BR398" s="2"/>
      <c r="BS398" s="2"/>
      <c r="BT398" s="2"/>
      <c r="BU398" s="2"/>
      <c r="BV398" s="2"/>
      <c r="BW398" s="2"/>
      <c r="BX398" s="2"/>
      <c r="BY398" s="2"/>
      <c r="BZ398" s="2"/>
      <c r="CA398" s="2"/>
      <c r="CB398" s="2"/>
      <c r="CC398" s="2"/>
    </row>
    <row r="399" spans="2:81" x14ac:dyDescent="0.2">
      <c r="B399" s="91"/>
      <c r="C399" s="91"/>
      <c r="D399" s="91"/>
      <c r="E399" s="91"/>
      <c r="F399" s="91"/>
      <c r="G399" s="91"/>
      <c r="H399" s="92"/>
      <c r="I399" s="109"/>
      <c r="J399" s="92"/>
      <c r="K399" s="92"/>
      <c r="L399" s="92"/>
      <c r="M399" s="92"/>
      <c r="N399" s="141"/>
      <c r="O399" s="93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"/>
      <c r="AT399" s="2"/>
      <c r="AU399" s="2"/>
      <c r="AV399" s="2"/>
      <c r="AW399" s="2"/>
      <c r="AX399" s="2"/>
      <c r="AY399" s="2"/>
      <c r="AZ399" s="2"/>
      <c r="BA399" s="2"/>
      <c r="BB399" s="2"/>
      <c r="BC399" s="2"/>
      <c r="BD399" s="2"/>
      <c r="BE399" s="2"/>
      <c r="BF399" s="2"/>
      <c r="BG399" s="2"/>
      <c r="BH399" s="2"/>
      <c r="BI399" s="2"/>
      <c r="BJ399" s="2"/>
      <c r="BK399" s="2"/>
      <c r="BL399" s="2"/>
      <c r="BM399" s="2"/>
      <c r="BN399" s="2"/>
      <c r="BO399" s="2"/>
      <c r="BP399" s="2"/>
      <c r="BQ399" s="2"/>
      <c r="BR399" s="2"/>
      <c r="BS399" s="2"/>
      <c r="BT399" s="2"/>
      <c r="BU399" s="2"/>
      <c r="BV399" s="2"/>
      <c r="BW399" s="2"/>
      <c r="BX399" s="2"/>
      <c r="BY399" s="2"/>
      <c r="BZ399" s="2"/>
      <c r="CA399" s="2"/>
      <c r="CB399" s="2"/>
      <c r="CC399" s="2"/>
    </row>
    <row r="400" spans="2:81" x14ac:dyDescent="0.2">
      <c r="B400" s="91"/>
      <c r="C400" s="91"/>
      <c r="D400" s="91"/>
      <c r="E400" s="91"/>
      <c r="F400" s="91"/>
      <c r="G400" s="91"/>
      <c r="H400" s="92"/>
      <c r="I400" s="109"/>
      <c r="J400" s="92"/>
      <c r="K400" s="92"/>
      <c r="L400" s="92"/>
      <c r="M400" s="92"/>
      <c r="N400" s="141"/>
      <c r="O400" s="93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"/>
      <c r="AT400" s="2"/>
      <c r="AU400" s="2"/>
      <c r="AV400" s="2"/>
      <c r="AW400" s="2"/>
      <c r="AX400" s="2"/>
      <c r="AY400" s="2"/>
      <c r="AZ400" s="2"/>
      <c r="BA400" s="2"/>
      <c r="BB400" s="2"/>
      <c r="BC400" s="2"/>
      <c r="BD400" s="2"/>
      <c r="BE400" s="2"/>
      <c r="BF400" s="2"/>
      <c r="BG400" s="2"/>
      <c r="BH400" s="2"/>
      <c r="BI400" s="2"/>
      <c r="BJ400" s="2"/>
      <c r="BK400" s="2"/>
      <c r="BL400" s="2"/>
      <c r="BM400" s="2"/>
      <c r="BN400" s="2"/>
      <c r="BO400" s="2"/>
      <c r="BP400" s="2"/>
      <c r="BQ400" s="2"/>
      <c r="BR400" s="2"/>
      <c r="BS400" s="2"/>
      <c r="BT400" s="2"/>
      <c r="BU400" s="2"/>
      <c r="BV400" s="2"/>
      <c r="BW400" s="2"/>
      <c r="BX400" s="2"/>
      <c r="BY400" s="2"/>
      <c r="BZ400" s="2"/>
      <c r="CA400" s="2"/>
      <c r="CB400" s="2"/>
      <c r="CC400" s="2"/>
    </row>
    <row r="401" spans="2:81" x14ac:dyDescent="0.2">
      <c r="B401" s="91"/>
      <c r="C401" s="91"/>
      <c r="D401" s="91"/>
      <c r="E401" s="91"/>
      <c r="F401" s="91"/>
      <c r="G401" s="91"/>
      <c r="H401" s="92"/>
      <c r="I401" s="109"/>
      <c r="J401" s="92"/>
      <c r="K401" s="92"/>
      <c r="L401" s="92"/>
      <c r="M401" s="92"/>
      <c r="N401" s="141"/>
      <c r="O401" s="93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"/>
      <c r="AT401" s="2"/>
      <c r="AU401" s="2"/>
      <c r="AV401" s="2"/>
      <c r="AW401" s="2"/>
      <c r="AX401" s="2"/>
      <c r="AY401" s="2"/>
      <c r="AZ401" s="2"/>
      <c r="BA401" s="2"/>
      <c r="BB401" s="2"/>
      <c r="BC401" s="2"/>
      <c r="BD401" s="2"/>
      <c r="BE401" s="2"/>
      <c r="BF401" s="2"/>
      <c r="BG401" s="2"/>
      <c r="BH401" s="2"/>
      <c r="BI401" s="2"/>
      <c r="BJ401" s="2"/>
      <c r="BK401" s="2"/>
      <c r="BL401" s="2"/>
      <c r="BM401" s="2"/>
      <c r="BN401" s="2"/>
      <c r="BO401" s="2"/>
      <c r="BP401" s="2"/>
      <c r="BQ401" s="2"/>
      <c r="BR401" s="2"/>
      <c r="BS401" s="2"/>
      <c r="BT401" s="2"/>
      <c r="BU401" s="2"/>
      <c r="BV401" s="2"/>
      <c r="BW401" s="2"/>
      <c r="BX401" s="2"/>
      <c r="BY401" s="2"/>
      <c r="BZ401" s="2"/>
      <c r="CA401" s="2"/>
      <c r="CB401" s="2"/>
      <c r="CC401" s="2"/>
    </row>
    <row r="402" spans="2:81" x14ac:dyDescent="0.2">
      <c r="B402" s="91"/>
      <c r="C402" s="91"/>
      <c r="D402" s="91"/>
      <c r="E402" s="91"/>
      <c r="F402" s="91"/>
      <c r="G402" s="91"/>
      <c r="H402" s="92"/>
      <c r="I402" s="109"/>
      <c r="J402" s="92"/>
      <c r="K402" s="92"/>
      <c r="L402" s="92"/>
      <c r="M402" s="92"/>
      <c r="N402" s="141"/>
      <c r="O402" s="93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2"/>
      <c r="AT402" s="2"/>
      <c r="AU402" s="2"/>
      <c r="AV402" s="2"/>
      <c r="AW402" s="2"/>
      <c r="AX402" s="2"/>
      <c r="AY402" s="2"/>
      <c r="AZ402" s="2"/>
      <c r="BA402" s="2"/>
      <c r="BB402" s="2"/>
      <c r="BC402" s="2"/>
      <c r="BD402" s="2"/>
      <c r="BE402" s="2"/>
      <c r="BF402" s="2"/>
      <c r="BG402" s="2"/>
      <c r="BH402" s="2"/>
      <c r="BI402" s="2"/>
      <c r="BJ402" s="2"/>
      <c r="BK402" s="2"/>
      <c r="BL402" s="2"/>
      <c r="BM402" s="2"/>
      <c r="BN402" s="2"/>
      <c r="BO402" s="2"/>
      <c r="BP402" s="2"/>
      <c r="BQ402" s="2"/>
      <c r="BR402" s="2"/>
      <c r="BS402" s="2"/>
      <c r="BT402" s="2"/>
      <c r="BU402" s="2"/>
      <c r="BV402" s="2"/>
      <c r="BW402" s="2"/>
      <c r="BX402" s="2"/>
      <c r="BY402" s="2"/>
      <c r="BZ402" s="2"/>
      <c r="CA402" s="2"/>
      <c r="CB402" s="2"/>
      <c r="CC402" s="2"/>
    </row>
    <row r="403" spans="2:81" x14ac:dyDescent="0.2">
      <c r="B403" s="91"/>
      <c r="C403" s="91"/>
      <c r="D403" s="91"/>
      <c r="E403" s="91"/>
      <c r="F403" s="91"/>
      <c r="G403" s="91"/>
      <c r="H403" s="92"/>
      <c r="I403" s="109"/>
      <c r="J403" s="92"/>
      <c r="K403" s="92"/>
      <c r="L403" s="92"/>
      <c r="M403" s="92"/>
      <c r="N403" s="141"/>
      <c r="O403" s="93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2"/>
      <c r="AT403" s="2"/>
      <c r="AU403" s="2"/>
      <c r="AV403" s="2"/>
      <c r="AW403" s="2"/>
      <c r="AX403" s="2"/>
      <c r="AY403" s="2"/>
      <c r="AZ403" s="2"/>
      <c r="BA403" s="2"/>
      <c r="BB403" s="2"/>
      <c r="BC403" s="2"/>
      <c r="BD403" s="2"/>
      <c r="BE403" s="2"/>
      <c r="BF403" s="2"/>
      <c r="BG403" s="2"/>
      <c r="BH403" s="2"/>
      <c r="BI403" s="2"/>
      <c r="BJ403" s="2"/>
      <c r="BK403" s="2"/>
      <c r="BL403" s="2"/>
      <c r="BM403" s="2"/>
      <c r="BN403" s="2"/>
      <c r="BO403" s="2"/>
      <c r="BP403" s="2"/>
      <c r="BQ403" s="2"/>
      <c r="BR403" s="2"/>
      <c r="BS403" s="2"/>
      <c r="BT403" s="2"/>
      <c r="BU403" s="2"/>
      <c r="BV403" s="2"/>
      <c r="BW403" s="2"/>
      <c r="BX403" s="2"/>
      <c r="BY403" s="2"/>
      <c r="BZ403" s="2"/>
      <c r="CA403" s="2"/>
      <c r="CB403" s="2"/>
      <c r="CC403" s="2"/>
    </row>
    <row r="404" spans="2:81" x14ac:dyDescent="0.2">
      <c r="B404" s="91"/>
      <c r="C404" s="91"/>
      <c r="D404" s="91"/>
      <c r="E404" s="91"/>
      <c r="F404" s="91"/>
      <c r="G404" s="91"/>
      <c r="H404" s="92"/>
      <c r="I404" s="109"/>
      <c r="J404" s="92"/>
      <c r="K404" s="92"/>
      <c r="L404" s="92"/>
      <c r="M404" s="92"/>
      <c r="N404" s="141"/>
      <c r="O404" s="93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2"/>
      <c r="AT404" s="2"/>
      <c r="AU404" s="2"/>
      <c r="AV404" s="2"/>
      <c r="AW404" s="2"/>
      <c r="AX404" s="2"/>
      <c r="AY404" s="2"/>
      <c r="AZ404" s="2"/>
      <c r="BA404" s="2"/>
      <c r="BB404" s="2"/>
      <c r="BC404" s="2"/>
      <c r="BD404" s="2"/>
      <c r="BE404" s="2"/>
      <c r="BF404" s="2"/>
      <c r="BG404" s="2"/>
      <c r="BH404" s="2"/>
      <c r="BI404" s="2"/>
      <c r="BJ404" s="2"/>
      <c r="BK404" s="2"/>
      <c r="BL404" s="2"/>
      <c r="BM404" s="2"/>
      <c r="BN404" s="2"/>
      <c r="BO404" s="2"/>
      <c r="BP404" s="2"/>
      <c r="BQ404" s="2"/>
      <c r="BR404" s="2"/>
      <c r="BS404" s="2"/>
      <c r="BT404" s="2"/>
      <c r="BU404" s="2"/>
      <c r="BV404" s="2"/>
      <c r="BW404" s="2"/>
      <c r="BX404" s="2"/>
      <c r="BY404" s="2"/>
      <c r="BZ404" s="2"/>
      <c r="CA404" s="2"/>
      <c r="CB404" s="2"/>
      <c r="CC404" s="2"/>
    </row>
    <row r="405" spans="2:81" x14ac:dyDescent="0.2">
      <c r="B405" s="91"/>
      <c r="C405" s="91"/>
      <c r="D405" s="91"/>
      <c r="E405" s="91"/>
      <c r="F405" s="91"/>
      <c r="G405" s="91"/>
      <c r="H405" s="92"/>
      <c r="I405" s="109"/>
      <c r="J405" s="92"/>
      <c r="K405" s="92"/>
      <c r="L405" s="92"/>
      <c r="M405" s="92"/>
      <c r="N405" s="141"/>
      <c r="O405" s="93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2"/>
      <c r="AT405" s="2"/>
      <c r="AU405" s="2"/>
      <c r="AV405" s="2"/>
      <c r="AW405" s="2"/>
      <c r="AX405" s="2"/>
      <c r="AY405" s="2"/>
      <c r="AZ405" s="2"/>
      <c r="BA405" s="2"/>
      <c r="BB405" s="2"/>
      <c r="BC405" s="2"/>
      <c r="BD405" s="2"/>
      <c r="BE405" s="2"/>
      <c r="BF405" s="2"/>
      <c r="BG405" s="2"/>
      <c r="BH405" s="2"/>
      <c r="BI405" s="2"/>
      <c r="BJ405" s="2"/>
      <c r="BK405" s="2"/>
      <c r="BL405" s="2"/>
      <c r="BM405" s="2"/>
      <c r="BN405" s="2"/>
      <c r="BO405" s="2"/>
      <c r="BP405" s="2"/>
      <c r="BQ405" s="2"/>
      <c r="BR405" s="2"/>
      <c r="BS405" s="2"/>
      <c r="BT405" s="2"/>
      <c r="BU405" s="2"/>
      <c r="BV405" s="2"/>
      <c r="BW405" s="2"/>
      <c r="BX405" s="2"/>
      <c r="BY405" s="2"/>
      <c r="BZ405" s="2"/>
      <c r="CA405" s="2"/>
      <c r="CB405" s="2"/>
      <c r="CC405" s="2"/>
    </row>
    <row r="406" spans="2:81" x14ac:dyDescent="0.2">
      <c r="B406" s="91"/>
      <c r="C406" s="91"/>
      <c r="D406" s="91"/>
      <c r="E406" s="91"/>
      <c r="F406" s="91"/>
      <c r="G406" s="91"/>
      <c r="H406" s="92"/>
      <c r="I406" s="109"/>
      <c r="J406" s="92"/>
      <c r="K406" s="92"/>
      <c r="L406" s="92"/>
      <c r="M406" s="92"/>
      <c r="N406" s="141"/>
      <c r="O406" s="93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2"/>
      <c r="AT406" s="2"/>
      <c r="AU406" s="2"/>
      <c r="AV406" s="2"/>
      <c r="AW406" s="2"/>
      <c r="AX406" s="2"/>
      <c r="AY406" s="2"/>
      <c r="AZ406" s="2"/>
      <c r="BA406" s="2"/>
      <c r="BB406" s="2"/>
      <c r="BC406" s="2"/>
      <c r="BD406" s="2"/>
      <c r="BE406" s="2"/>
      <c r="BF406" s="2"/>
      <c r="BG406" s="2"/>
      <c r="BH406" s="2"/>
      <c r="BI406" s="2"/>
      <c r="BJ406" s="2"/>
      <c r="BK406" s="2"/>
      <c r="BL406" s="2"/>
      <c r="BM406" s="2"/>
      <c r="BN406" s="2"/>
      <c r="BO406" s="2"/>
      <c r="BP406" s="2"/>
      <c r="BQ406" s="2"/>
      <c r="BR406" s="2"/>
      <c r="BS406" s="2"/>
      <c r="BT406" s="2"/>
      <c r="BU406" s="2"/>
      <c r="BV406" s="2"/>
      <c r="BW406" s="2"/>
      <c r="BX406" s="2"/>
      <c r="BY406" s="2"/>
      <c r="BZ406" s="2"/>
      <c r="CA406" s="2"/>
      <c r="CB406" s="2"/>
      <c r="CC406" s="2"/>
    </row>
    <row r="407" spans="2:81" x14ac:dyDescent="0.2">
      <c r="B407" s="91"/>
      <c r="C407" s="91"/>
      <c r="D407" s="91"/>
      <c r="E407" s="91"/>
      <c r="F407" s="91"/>
      <c r="G407" s="91"/>
      <c r="H407" s="92"/>
      <c r="I407" s="109"/>
      <c r="J407" s="92"/>
      <c r="K407" s="92"/>
      <c r="L407" s="92"/>
      <c r="M407" s="92"/>
      <c r="N407" s="141"/>
      <c r="O407" s="93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2"/>
      <c r="AT407" s="2"/>
      <c r="AU407" s="2"/>
      <c r="AV407" s="2"/>
      <c r="AW407" s="2"/>
      <c r="AX407" s="2"/>
      <c r="AY407" s="2"/>
      <c r="AZ407" s="2"/>
      <c r="BA407" s="2"/>
      <c r="BB407" s="2"/>
      <c r="BC407" s="2"/>
      <c r="BD407" s="2"/>
      <c r="BE407" s="2"/>
      <c r="BF407" s="2"/>
      <c r="BG407" s="2"/>
      <c r="BH407" s="2"/>
      <c r="BI407" s="2"/>
      <c r="BJ407" s="2"/>
      <c r="BK407" s="2"/>
      <c r="BL407" s="2"/>
      <c r="BM407" s="2"/>
      <c r="BN407" s="2"/>
      <c r="BO407" s="2"/>
      <c r="BP407" s="2"/>
      <c r="BQ407" s="2"/>
      <c r="BR407" s="2"/>
      <c r="BS407" s="2"/>
      <c r="BT407" s="2"/>
      <c r="BU407" s="2"/>
      <c r="BV407" s="2"/>
      <c r="BW407" s="2"/>
      <c r="BX407" s="2"/>
      <c r="BY407" s="2"/>
      <c r="BZ407" s="2"/>
      <c r="CA407" s="2"/>
      <c r="CB407" s="2"/>
      <c r="CC407" s="2"/>
    </row>
    <row r="408" spans="2:81" x14ac:dyDescent="0.2">
      <c r="B408" s="91"/>
      <c r="C408" s="91"/>
      <c r="D408" s="91"/>
      <c r="E408" s="91"/>
      <c r="F408" s="91"/>
      <c r="G408" s="91"/>
      <c r="H408" s="92"/>
      <c r="I408" s="109"/>
      <c r="J408" s="92"/>
      <c r="K408" s="92"/>
      <c r="L408" s="92"/>
      <c r="M408" s="92"/>
      <c r="N408" s="141"/>
      <c r="O408" s="93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"/>
      <c r="AT408" s="2"/>
      <c r="AU408" s="2"/>
      <c r="AV408" s="2"/>
      <c r="AW408" s="2"/>
      <c r="AX408" s="2"/>
      <c r="AY408" s="2"/>
      <c r="AZ408" s="2"/>
      <c r="BA408" s="2"/>
      <c r="BB408" s="2"/>
      <c r="BC408" s="2"/>
      <c r="BD408" s="2"/>
      <c r="BE408" s="2"/>
      <c r="BF408" s="2"/>
      <c r="BG408" s="2"/>
      <c r="BH408" s="2"/>
      <c r="BI408" s="2"/>
      <c r="BJ408" s="2"/>
      <c r="BK408" s="2"/>
      <c r="BL408" s="2"/>
      <c r="BM408" s="2"/>
      <c r="BN408" s="2"/>
      <c r="BO408" s="2"/>
      <c r="BP408" s="2"/>
      <c r="BQ408" s="2"/>
      <c r="BR408" s="2"/>
      <c r="BS408" s="2"/>
      <c r="BT408" s="2"/>
      <c r="BU408" s="2"/>
      <c r="BV408" s="2"/>
      <c r="BW408" s="2"/>
      <c r="BX408" s="2"/>
      <c r="BY408" s="2"/>
      <c r="BZ408" s="2"/>
      <c r="CA408" s="2"/>
      <c r="CB408" s="2"/>
      <c r="CC408" s="2"/>
    </row>
    <row r="409" spans="2:81" x14ac:dyDescent="0.2">
      <c r="B409" s="91"/>
      <c r="C409" s="91"/>
      <c r="D409" s="91"/>
      <c r="E409" s="91"/>
      <c r="F409" s="91"/>
      <c r="G409" s="91"/>
      <c r="H409" s="92"/>
      <c r="I409" s="109"/>
      <c r="J409" s="92"/>
      <c r="K409" s="92"/>
      <c r="L409" s="92"/>
      <c r="M409" s="92"/>
      <c r="N409" s="141"/>
      <c r="O409" s="93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"/>
      <c r="AT409" s="2"/>
      <c r="AU409" s="2"/>
      <c r="AV409" s="2"/>
      <c r="AW409" s="2"/>
      <c r="AX409" s="2"/>
      <c r="AY409" s="2"/>
      <c r="AZ409" s="2"/>
      <c r="BA409" s="2"/>
      <c r="BB409" s="2"/>
      <c r="BC409" s="2"/>
      <c r="BD409" s="2"/>
      <c r="BE409" s="2"/>
      <c r="BF409" s="2"/>
      <c r="BG409" s="2"/>
      <c r="BH409" s="2"/>
      <c r="BI409" s="2"/>
      <c r="BJ409" s="2"/>
      <c r="BK409" s="2"/>
      <c r="BL409" s="2"/>
      <c r="BM409" s="2"/>
      <c r="BN409" s="2"/>
      <c r="BO409" s="2"/>
      <c r="BP409" s="2"/>
      <c r="BQ409" s="2"/>
      <c r="BR409" s="2"/>
      <c r="BS409" s="2"/>
      <c r="BT409" s="2"/>
      <c r="BU409" s="2"/>
      <c r="BV409" s="2"/>
      <c r="BW409" s="2"/>
      <c r="BX409" s="2"/>
      <c r="BY409" s="2"/>
      <c r="BZ409" s="2"/>
      <c r="CA409" s="2"/>
      <c r="CB409" s="2"/>
      <c r="CC409" s="2"/>
    </row>
    <row r="410" spans="2:81" x14ac:dyDescent="0.2">
      <c r="B410" s="91"/>
      <c r="C410" s="91"/>
      <c r="D410" s="91"/>
      <c r="E410" s="91"/>
      <c r="F410" s="91"/>
      <c r="G410" s="91"/>
      <c r="H410" s="92"/>
      <c r="I410" s="109"/>
      <c r="J410" s="92"/>
      <c r="K410" s="92"/>
      <c r="L410" s="92"/>
      <c r="M410" s="92"/>
      <c r="N410" s="141"/>
      <c r="O410" s="93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"/>
      <c r="AT410" s="2"/>
      <c r="AU410" s="2"/>
      <c r="AV410" s="2"/>
      <c r="AW410" s="2"/>
      <c r="AX410" s="2"/>
      <c r="AY410" s="2"/>
      <c r="AZ410" s="2"/>
      <c r="BA410" s="2"/>
      <c r="BB410" s="2"/>
      <c r="BC410" s="2"/>
      <c r="BD410" s="2"/>
      <c r="BE410" s="2"/>
      <c r="BF410" s="2"/>
      <c r="BG410" s="2"/>
      <c r="BH410" s="2"/>
      <c r="BI410" s="2"/>
      <c r="BJ410" s="2"/>
      <c r="BK410" s="2"/>
      <c r="BL410" s="2"/>
      <c r="BM410" s="2"/>
      <c r="BN410" s="2"/>
      <c r="BO410" s="2"/>
      <c r="BP410" s="2"/>
      <c r="BQ410" s="2"/>
      <c r="BR410" s="2"/>
      <c r="BS410" s="2"/>
      <c r="BT410" s="2"/>
      <c r="BU410" s="2"/>
      <c r="BV410" s="2"/>
      <c r="BW410" s="2"/>
      <c r="BX410" s="2"/>
      <c r="BY410" s="2"/>
      <c r="BZ410" s="2"/>
      <c r="CA410" s="2"/>
      <c r="CB410" s="2"/>
      <c r="CC410" s="2"/>
    </row>
    <row r="411" spans="2:81" x14ac:dyDescent="0.2">
      <c r="B411" s="91"/>
      <c r="C411" s="91"/>
      <c r="D411" s="91"/>
      <c r="E411" s="91"/>
      <c r="F411" s="91"/>
      <c r="G411" s="91"/>
      <c r="H411" s="92"/>
      <c r="I411" s="109"/>
      <c r="J411" s="92"/>
      <c r="K411" s="92"/>
      <c r="L411" s="92"/>
      <c r="M411" s="92"/>
      <c r="N411" s="141"/>
      <c r="O411" s="93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"/>
      <c r="AT411" s="2"/>
      <c r="AU411" s="2"/>
      <c r="AV411" s="2"/>
      <c r="AW411" s="2"/>
      <c r="AX411" s="2"/>
      <c r="AY411" s="2"/>
      <c r="AZ411" s="2"/>
      <c r="BA411" s="2"/>
      <c r="BB411" s="2"/>
      <c r="BC411" s="2"/>
      <c r="BD411" s="2"/>
      <c r="BE411" s="2"/>
      <c r="BF411" s="2"/>
      <c r="BG411" s="2"/>
      <c r="BH411" s="2"/>
      <c r="BI411" s="2"/>
      <c r="BJ411" s="2"/>
      <c r="BK411" s="2"/>
      <c r="BL411" s="2"/>
      <c r="BM411" s="2"/>
      <c r="BN411" s="2"/>
      <c r="BO411" s="2"/>
      <c r="BP411" s="2"/>
      <c r="BQ411" s="2"/>
      <c r="BR411" s="2"/>
      <c r="BS411" s="2"/>
      <c r="BT411" s="2"/>
      <c r="BU411" s="2"/>
      <c r="BV411" s="2"/>
      <c r="BW411" s="2"/>
      <c r="BX411" s="2"/>
      <c r="BY411" s="2"/>
      <c r="BZ411" s="2"/>
      <c r="CA411" s="2"/>
      <c r="CB411" s="2"/>
      <c r="CC411" s="2"/>
    </row>
    <row r="412" spans="2:81" x14ac:dyDescent="0.2">
      <c r="B412" s="91"/>
      <c r="C412" s="91"/>
      <c r="D412" s="91"/>
      <c r="E412" s="91"/>
      <c r="F412" s="91"/>
      <c r="G412" s="91"/>
      <c r="H412" s="92"/>
      <c r="I412" s="109"/>
      <c r="J412" s="92"/>
      <c r="K412" s="92"/>
      <c r="L412" s="92"/>
      <c r="M412" s="92"/>
      <c r="N412" s="141"/>
      <c r="O412" s="93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2"/>
      <c r="AT412" s="2"/>
      <c r="AU412" s="2"/>
      <c r="AV412" s="2"/>
      <c r="AW412" s="2"/>
      <c r="AX412" s="2"/>
      <c r="AY412" s="2"/>
      <c r="AZ412" s="2"/>
      <c r="BA412" s="2"/>
      <c r="BB412" s="2"/>
      <c r="BC412" s="2"/>
      <c r="BD412" s="2"/>
      <c r="BE412" s="2"/>
      <c r="BF412" s="2"/>
      <c r="BG412" s="2"/>
      <c r="BH412" s="2"/>
      <c r="BI412" s="2"/>
      <c r="BJ412" s="2"/>
      <c r="BK412" s="2"/>
      <c r="BL412" s="2"/>
      <c r="BM412" s="2"/>
      <c r="BN412" s="2"/>
      <c r="BO412" s="2"/>
      <c r="BP412" s="2"/>
      <c r="BQ412" s="2"/>
      <c r="BR412" s="2"/>
      <c r="BS412" s="2"/>
      <c r="BT412" s="2"/>
      <c r="BU412" s="2"/>
      <c r="BV412" s="2"/>
      <c r="BW412" s="2"/>
      <c r="BX412" s="2"/>
      <c r="BY412" s="2"/>
      <c r="BZ412" s="2"/>
      <c r="CA412" s="2"/>
      <c r="CB412" s="2"/>
      <c r="CC412" s="2"/>
    </row>
    <row r="413" spans="2:81" x14ac:dyDescent="0.2">
      <c r="B413" s="91"/>
      <c r="C413" s="91"/>
      <c r="D413" s="91"/>
      <c r="E413" s="91"/>
      <c r="F413" s="91"/>
      <c r="G413" s="91"/>
      <c r="H413" s="92"/>
      <c r="I413" s="109"/>
      <c r="J413" s="92"/>
      <c r="K413" s="92"/>
      <c r="L413" s="92"/>
      <c r="M413" s="92"/>
      <c r="N413" s="141"/>
      <c r="O413" s="93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2"/>
      <c r="AT413" s="2"/>
      <c r="AU413" s="2"/>
      <c r="AV413" s="2"/>
      <c r="AW413" s="2"/>
      <c r="AX413" s="2"/>
      <c r="AY413" s="2"/>
      <c r="AZ413" s="2"/>
      <c r="BA413" s="2"/>
      <c r="BB413" s="2"/>
      <c r="BC413" s="2"/>
      <c r="BD413" s="2"/>
      <c r="BE413" s="2"/>
      <c r="BF413" s="2"/>
      <c r="BG413" s="2"/>
      <c r="BH413" s="2"/>
      <c r="BI413" s="2"/>
      <c r="BJ413" s="2"/>
      <c r="BK413" s="2"/>
      <c r="BL413" s="2"/>
      <c r="BM413" s="2"/>
      <c r="BN413" s="2"/>
      <c r="BO413" s="2"/>
      <c r="BP413" s="2"/>
      <c r="BQ413" s="2"/>
      <c r="BR413" s="2"/>
      <c r="BS413" s="2"/>
      <c r="BT413" s="2"/>
      <c r="BU413" s="2"/>
      <c r="BV413" s="2"/>
      <c r="BW413" s="2"/>
      <c r="BX413" s="2"/>
      <c r="BY413" s="2"/>
      <c r="BZ413" s="2"/>
      <c r="CA413" s="2"/>
      <c r="CB413" s="2"/>
      <c r="CC413" s="2"/>
    </row>
    <row r="414" spans="2:81" x14ac:dyDescent="0.2">
      <c r="B414" s="91"/>
      <c r="C414" s="91"/>
      <c r="D414" s="91"/>
      <c r="E414" s="91"/>
      <c r="F414" s="91"/>
      <c r="G414" s="91"/>
      <c r="H414" s="92"/>
      <c r="I414" s="109"/>
      <c r="J414" s="92"/>
      <c r="K414" s="92"/>
      <c r="L414" s="92"/>
      <c r="M414" s="92"/>
      <c r="N414" s="141"/>
      <c r="O414" s="93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2"/>
      <c r="AT414" s="2"/>
      <c r="AU414" s="2"/>
      <c r="AV414" s="2"/>
      <c r="AW414" s="2"/>
      <c r="AX414" s="2"/>
      <c r="AY414" s="2"/>
      <c r="AZ414" s="2"/>
      <c r="BA414" s="2"/>
      <c r="BB414" s="2"/>
      <c r="BC414" s="2"/>
      <c r="BD414" s="2"/>
      <c r="BE414" s="2"/>
      <c r="BF414" s="2"/>
      <c r="BG414" s="2"/>
      <c r="BH414" s="2"/>
      <c r="BI414" s="2"/>
      <c r="BJ414" s="2"/>
      <c r="BK414" s="2"/>
      <c r="BL414" s="2"/>
      <c r="BM414" s="2"/>
      <c r="BN414" s="2"/>
      <c r="BO414" s="2"/>
      <c r="BP414" s="2"/>
      <c r="BQ414" s="2"/>
      <c r="BR414" s="2"/>
      <c r="BS414" s="2"/>
      <c r="BT414" s="2"/>
      <c r="BU414" s="2"/>
      <c r="BV414" s="2"/>
      <c r="BW414" s="2"/>
      <c r="BX414" s="2"/>
      <c r="BY414" s="2"/>
      <c r="BZ414" s="2"/>
      <c r="CA414" s="2"/>
      <c r="CB414" s="2"/>
      <c r="CC414" s="2"/>
    </row>
    <row r="415" spans="2:81" x14ac:dyDescent="0.2">
      <c r="B415" s="91"/>
      <c r="C415" s="91"/>
      <c r="D415" s="91"/>
      <c r="E415" s="91"/>
      <c r="F415" s="91"/>
      <c r="G415" s="91"/>
      <c r="H415" s="92"/>
      <c r="I415" s="109"/>
      <c r="J415" s="92"/>
      <c r="K415" s="92"/>
      <c r="L415" s="92"/>
      <c r="M415" s="92"/>
      <c r="N415" s="141"/>
      <c r="O415" s="93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2"/>
      <c r="AT415" s="2"/>
      <c r="AU415" s="2"/>
      <c r="AV415" s="2"/>
      <c r="AW415" s="2"/>
      <c r="AX415" s="2"/>
      <c r="AY415" s="2"/>
      <c r="AZ415" s="2"/>
      <c r="BA415" s="2"/>
      <c r="BB415" s="2"/>
      <c r="BC415" s="2"/>
      <c r="BD415" s="2"/>
      <c r="BE415" s="2"/>
      <c r="BF415" s="2"/>
      <c r="BG415" s="2"/>
      <c r="BH415" s="2"/>
      <c r="BI415" s="2"/>
      <c r="BJ415" s="2"/>
      <c r="BK415" s="2"/>
      <c r="BL415" s="2"/>
      <c r="BM415" s="2"/>
      <c r="BN415" s="2"/>
      <c r="BO415" s="2"/>
      <c r="BP415" s="2"/>
      <c r="BQ415" s="2"/>
      <c r="BR415" s="2"/>
      <c r="BS415" s="2"/>
      <c r="BT415" s="2"/>
      <c r="BU415" s="2"/>
      <c r="BV415" s="2"/>
      <c r="BW415" s="2"/>
      <c r="BX415" s="2"/>
      <c r="BY415" s="2"/>
      <c r="BZ415" s="2"/>
      <c r="CA415" s="2"/>
      <c r="CB415" s="2"/>
      <c r="CC415" s="2"/>
    </row>
    <row r="416" spans="2:81" x14ac:dyDescent="0.2">
      <c r="B416" s="91"/>
      <c r="C416" s="91"/>
      <c r="D416" s="91"/>
      <c r="E416" s="91"/>
      <c r="F416" s="91"/>
      <c r="G416" s="91"/>
      <c r="H416" s="92"/>
      <c r="I416" s="109"/>
      <c r="J416" s="92"/>
      <c r="K416" s="92"/>
      <c r="L416" s="92"/>
      <c r="M416" s="92"/>
      <c r="N416" s="141"/>
      <c r="O416" s="93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2"/>
      <c r="AT416" s="2"/>
      <c r="AU416" s="2"/>
      <c r="AV416" s="2"/>
      <c r="AW416" s="2"/>
      <c r="AX416" s="2"/>
      <c r="AY416" s="2"/>
      <c r="AZ416" s="2"/>
      <c r="BA416" s="2"/>
      <c r="BB416" s="2"/>
      <c r="BC416" s="2"/>
      <c r="BD416" s="2"/>
      <c r="BE416" s="2"/>
      <c r="BF416" s="2"/>
      <c r="BG416" s="2"/>
      <c r="BH416" s="2"/>
      <c r="BI416" s="2"/>
      <c r="BJ416" s="2"/>
      <c r="BK416" s="2"/>
      <c r="BL416" s="2"/>
      <c r="BM416" s="2"/>
      <c r="BN416" s="2"/>
      <c r="BO416" s="2"/>
      <c r="BP416" s="2"/>
      <c r="BQ416" s="2"/>
      <c r="BR416" s="2"/>
      <c r="BS416" s="2"/>
      <c r="BT416" s="2"/>
      <c r="BU416" s="2"/>
      <c r="BV416" s="2"/>
      <c r="BW416" s="2"/>
      <c r="BX416" s="2"/>
      <c r="BY416" s="2"/>
      <c r="BZ416" s="2"/>
      <c r="CA416" s="2"/>
      <c r="CB416" s="2"/>
      <c r="CC416" s="2"/>
    </row>
    <row r="417" spans="2:81" x14ac:dyDescent="0.2">
      <c r="B417" s="91"/>
      <c r="C417" s="91"/>
      <c r="D417" s="91"/>
      <c r="E417" s="91"/>
      <c r="F417" s="91"/>
      <c r="G417" s="91"/>
      <c r="H417" s="92"/>
      <c r="I417" s="109"/>
      <c r="J417" s="92"/>
      <c r="K417" s="92"/>
      <c r="L417" s="92"/>
      <c r="M417" s="92"/>
      <c r="N417" s="141"/>
      <c r="O417" s="93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2"/>
      <c r="AT417" s="2"/>
      <c r="AU417" s="2"/>
      <c r="AV417" s="2"/>
      <c r="AW417" s="2"/>
      <c r="AX417" s="2"/>
      <c r="AY417" s="2"/>
      <c r="AZ417" s="2"/>
      <c r="BA417" s="2"/>
      <c r="BB417" s="2"/>
      <c r="BC417" s="2"/>
      <c r="BD417" s="2"/>
      <c r="BE417" s="2"/>
      <c r="BF417" s="2"/>
      <c r="BG417" s="2"/>
      <c r="BH417" s="2"/>
      <c r="BI417" s="2"/>
      <c r="BJ417" s="2"/>
      <c r="BK417" s="2"/>
      <c r="BL417" s="2"/>
      <c r="BM417" s="2"/>
      <c r="BN417" s="2"/>
      <c r="BO417" s="2"/>
      <c r="BP417" s="2"/>
      <c r="BQ417" s="2"/>
      <c r="BR417" s="2"/>
      <c r="BS417" s="2"/>
      <c r="BT417" s="2"/>
      <c r="BU417" s="2"/>
      <c r="BV417" s="2"/>
      <c r="BW417" s="2"/>
      <c r="BX417" s="2"/>
      <c r="BY417" s="2"/>
      <c r="BZ417" s="2"/>
      <c r="CA417" s="2"/>
      <c r="CB417" s="2"/>
      <c r="CC417" s="2"/>
    </row>
    <row r="418" spans="2:81" x14ac:dyDescent="0.2">
      <c r="B418" s="91"/>
      <c r="C418" s="91"/>
      <c r="D418" s="91"/>
      <c r="E418" s="91"/>
      <c r="F418" s="91"/>
      <c r="G418" s="91"/>
      <c r="H418" s="92"/>
      <c r="I418" s="109"/>
      <c r="J418" s="92"/>
      <c r="K418" s="92"/>
      <c r="L418" s="92"/>
      <c r="M418" s="92"/>
      <c r="N418" s="141"/>
      <c r="O418" s="93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2"/>
      <c r="AT418" s="2"/>
      <c r="AU418" s="2"/>
      <c r="AV418" s="2"/>
      <c r="AW418" s="2"/>
      <c r="AX418" s="2"/>
      <c r="AY418" s="2"/>
      <c r="AZ418" s="2"/>
      <c r="BA418" s="2"/>
      <c r="BB418" s="2"/>
      <c r="BC418" s="2"/>
      <c r="BD418" s="2"/>
      <c r="BE418" s="2"/>
      <c r="BF418" s="2"/>
      <c r="BG418" s="2"/>
      <c r="BH418" s="2"/>
      <c r="BI418" s="2"/>
      <c r="BJ418" s="2"/>
      <c r="BK418" s="2"/>
      <c r="BL418" s="2"/>
      <c r="BM418" s="2"/>
      <c r="BN418" s="2"/>
      <c r="BO418" s="2"/>
      <c r="BP418" s="2"/>
      <c r="BQ418" s="2"/>
      <c r="BR418" s="2"/>
      <c r="BS418" s="2"/>
      <c r="BT418" s="2"/>
      <c r="BU418" s="2"/>
      <c r="BV418" s="2"/>
      <c r="BW418" s="2"/>
      <c r="BX418" s="2"/>
      <c r="BY418" s="2"/>
      <c r="BZ418" s="2"/>
      <c r="CA418" s="2"/>
      <c r="CB418" s="2"/>
      <c r="CC418" s="2"/>
    </row>
    <row r="419" spans="2:81" x14ac:dyDescent="0.2">
      <c r="B419" s="91"/>
      <c r="C419" s="91"/>
      <c r="D419" s="91"/>
      <c r="E419" s="91"/>
      <c r="F419" s="91"/>
      <c r="G419" s="91"/>
      <c r="H419" s="92"/>
      <c r="I419" s="109"/>
      <c r="J419" s="92"/>
      <c r="K419" s="92"/>
      <c r="L419" s="92"/>
      <c r="M419" s="92"/>
      <c r="N419" s="141"/>
      <c r="O419" s="93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2"/>
      <c r="AT419" s="2"/>
      <c r="AU419" s="2"/>
      <c r="AV419" s="2"/>
      <c r="AW419" s="2"/>
      <c r="AX419" s="2"/>
      <c r="AY419" s="2"/>
      <c r="AZ419" s="2"/>
      <c r="BA419" s="2"/>
      <c r="BB419" s="2"/>
      <c r="BC419" s="2"/>
      <c r="BD419" s="2"/>
      <c r="BE419" s="2"/>
      <c r="BF419" s="2"/>
      <c r="BG419" s="2"/>
      <c r="BH419" s="2"/>
      <c r="BI419" s="2"/>
      <c r="BJ419" s="2"/>
      <c r="BK419" s="2"/>
      <c r="BL419" s="2"/>
      <c r="BM419" s="2"/>
      <c r="BN419" s="2"/>
      <c r="BO419" s="2"/>
      <c r="BP419" s="2"/>
      <c r="BQ419" s="2"/>
      <c r="BR419" s="2"/>
      <c r="BS419" s="2"/>
      <c r="BT419" s="2"/>
      <c r="BU419" s="2"/>
      <c r="BV419" s="2"/>
      <c r="BW419" s="2"/>
      <c r="BX419" s="2"/>
      <c r="BY419" s="2"/>
      <c r="BZ419" s="2"/>
      <c r="CA419" s="2"/>
      <c r="CB419" s="2"/>
      <c r="CC419" s="2"/>
    </row>
    <row r="420" spans="2:81" x14ac:dyDescent="0.2">
      <c r="B420" s="91"/>
      <c r="C420" s="91"/>
      <c r="D420" s="91"/>
      <c r="E420" s="91"/>
      <c r="F420" s="91"/>
      <c r="G420" s="91"/>
      <c r="H420" s="92"/>
      <c r="I420" s="109"/>
      <c r="J420" s="92"/>
      <c r="K420" s="92"/>
      <c r="L420" s="92"/>
      <c r="M420" s="92"/>
      <c r="N420" s="141"/>
      <c r="O420" s="93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2"/>
      <c r="AT420" s="2"/>
      <c r="AU420" s="2"/>
      <c r="AV420" s="2"/>
      <c r="AW420" s="2"/>
      <c r="AX420" s="2"/>
      <c r="AY420" s="2"/>
      <c r="AZ420" s="2"/>
      <c r="BA420" s="2"/>
      <c r="BB420" s="2"/>
      <c r="BC420" s="2"/>
      <c r="BD420" s="2"/>
      <c r="BE420" s="2"/>
      <c r="BF420" s="2"/>
      <c r="BG420" s="2"/>
      <c r="BH420" s="2"/>
      <c r="BI420" s="2"/>
      <c r="BJ420" s="2"/>
      <c r="BK420" s="2"/>
      <c r="BL420" s="2"/>
      <c r="BM420" s="2"/>
      <c r="BN420" s="2"/>
      <c r="BO420" s="2"/>
      <c r="BP420" s="2"/>
      <c r="BQ420" s="2"/>
      <c r="BR420" s="2"/>
      <c r="BS420" s="2"/>
      <c r="BT420" s="2"/>
      <c r="BU420" s="2"/>
      <c r="BV420" s="2"/>
      <c r="BW420" s="2"/>
      <c r="BX420" s="2"/>
      <c r="BY420" s="2"/>
      <c r="BZ420" s="2"/>
      <c r="CA420" s="2"/>
      <c r="CB420" s="2"/>
      <c r="CC420" s="2"/>
    </row>
    <row r="421" spans="2:81" x14ac:dyDescent="0.2">
      <c r="B421" s="91"/>
      <c r="C421" s="91"/>
      <c r="D421" s="91"/>
      <c r="E421" s="91"/>
      <c r="F421" s="91"/>
      <c r="G421" s="91"/>
      <c r="H421" s="92"/>
      <c r="I421" s="109"/>
      <c r="J421" s="92"/>
      <c r="K421" s="92"/>
      <c r="L421" s="92"/>
      <c r="M421" s="92"/>
      <c r="N421" s="141"/>
      <c r="O421" s="93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2"/>
      <c r="AT421" s="2"/>
      <c r="AU421" s="2"/>
      <c r="AV421" s="2"/>
      <c r="AW421" s="2"/>
      <c r="AX421" s="2"/>
      <c r="AY421" s="2"/>
      <c r="AZ421" s="2"/>
      <c r="BA421" s="2"/>
      <c r="BB421" s="2"/>
      <c r="BC421" s="2"/>
      <c r="BD421" s="2"/>
      <c r="BE421" s="2"/>
      <c r="BF421" s="2"/>
      <c r="BG421" s="2"/>
      <c r="BH421" s="2"/>
      <c r="BI421" s="2"/>
      <c r="BJ421" s="2"/>
      <c r="BK421" s="2"/>
      <c r="BL421" s="2"/>
      <c r="BM421" s="2"/>
      <c r="BN421" s="2"/>
      <c r="BO421" s="2"/>
      <c r="BP421" s="2"/>
      <c r="BQ421" s="2"/>
      <c r="BR421" s="2"/>
      <c r="BS421" s="2"/>
      <c r="BT421" s="2"/>
      <c r="BU421" s="2"/>
      <c r="BV421" s="2"/>
      <c r="BW421" s="2"/>
      <c r="BX421" s="2"/>
      <c r="BY421" s="2"/>
      <c r="BZ421" s="2"/>
      <c r="CA421" s="2"/>
      <c r="CB421" s="2"/>
      <c r="CC421" s="2"/>
    </row>
    <row r="422" spans="2:81" x14ac:dyDescent="0.2">
      <c r="B422" s="91"/>
      <c r="C422" s="91"/>
      <c r="D422" s="91"/>
      <c r="E422" s="91"/>
      <c r="F422" s="91"/>
      <c r="G422" s="91"/>
      <c r="H422" s="92"/>
      <c r="I422" s="109"/>
      <c r="J422" s="92"/>
      <c r="K422" s="92"/>
      <c r="L422" s="92"/>
      <c r="M422" s="92"/>
      <c r="N422" s="141"/>
      <c r="O422" s="93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"/>
      <c r="AT422" s="2"/>
      <c r="AU422" s="2"/>
      <c r="AV422" s="2"/>
      <c r="AW422" s="2"/>
      <c r="AX422" s="2"/>
      <c r="AY422" s="2"/>
      <c r="AZ422" s="2"/>
      <c r="BA422" s="2"/>
      <c r="BB422" s="2"/>
      <c r="BC422" s="2"/>
      <c r="BD422" s="2"/>
      <c r="BE422" s="2"/>
      <c r="BF422" s="2"/>
      <c r="BG422" s="2"/>
      <c r="BH422" s="2"/>
      <c r="BI422" s="2"/>
      <c r="BJ422" s="2"/>
      <c r="BK422" s="2"/>
      <c r="BL422" s="2"/>
      <c r="BM422" s="2"/>
      <c r="BN422" s="2"/>
      <c r="BO422" s="2"/>
      <c r="BP422" s="2"/>
      <c r="BQ422" s="2"/>
      <c r="BR422" s="2"/>
      <c r="BS422" s="2"/>
      <c r="BT422" s="2"/>
      <c r="BU422" s="2"/>
      <c r="BV422" s="2"/>
      <c r="BW422" s="2"/>
      <c r="BX422" s="2"/>
      <c r="BY422" s="2"/>
      <c r="BZ422" s="2"/>
      <c r="CA422" s="2"/>
      <c r="CB422" s="2"/>
      <c r="CC422" s="2"/>
    </row>
    <row r="423" spans="2:81" x14ac:dyDescent="0.2">
      <c r="B423" s="91"/>
      <c r="C423" s="91"/>
      <c r="D423" s="91"/>
      <c r="E423" s="91"/>
      <c r="F423" s="91"/>
      <c r="G423" s="91"/>
      <c r="H423" s="92"/>
      <c r="I423" s="109"/>
      <c r="J423" s="92"/>
      <c r="K423" s="92"/>
      <c r="L423" s="92"/>
      <c r="M423" s="92"/>
      <c r="N423" s="141"/>
      <c r="O423" s="93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"/>
      <c r="AT423" s="2"/>
      <c r="AU423" s="2"/>
      <c r="AV423" s="2"/>
      <c r="AW423" s="2"/>
      <c r="AX423" s="2"/>
      <c r="AY423" s="2"/>
      <c r="AZ423" s="2"/>
      <c r="BA423" s="2"/>
      <c r="BB423" s="2"/>
      <c r="BC423" s="2"/>
      <c r="BD423" s="2"/>
      <c r="BE423" s="2"/>
      <c r="BF423" s="2"/>
      <c r="BG423" s="2"/>
      <c r="BH423" s="2"/>
      <c r="BI423" s="2"/>
      <c r="BJ423" s="2"/>
      <c r="BK423" s="2"/>
      <c r="BL423" s="2"/>
      <c r="BM423" s="2"/>
      <c r="BN423" s="2"/>
      <c r="BO423" s="2"/>
      <c r="BP423" s="2"/>
      <c r="BQ423" s="2"/>
      <c r="BR423" s="2"/>
      <c r="BS423" s="2"/>
      <c r="BT423" s="2"/>
      <c r="BU423" s="2"/>
      <c r="BV423" s="2"/>
      <c r="BW423" s="2"/>
      <c r="BX423" s="2"/>
      <c r="BY423" s="2"/>
      <c r="BZ423" s="2"/>
      <c r="CA423" s="2"/>
      <c r="CB423" s="2"/>
      <c r="CC423" s="2"/>
    </row>
    <row r="424" spans="2:81" x14ac:dyDescent="0.2">
      <c r="B424" s="91"/>
      <c r="C424" s="91"/>
      <c r="D424" s="91"/>
      <c r="E424" s="91"/>
      <c r="F424" s="91"/>
      <c r="G424" s="91"/>
      <c r="H424" s="92"/>
      <c r="I424" s="109"/>
      <c r="J424" s="92"/>
      <c r="K424" s="92"/>
      <c r="L424" s="92"/>
      <c r="M424" s="92"/>
      <c r="N424" s="141"/>
      <c r="O424" s="93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"/>
      <c r="AT424" s="2"/>
      <c r="AU424" s="2"/>
      <c r="AV424" s="2"/>
      <c r="AW424" s="2"/>
      <c r="AX424" s="2"/>
      <c r="AY424" s="2"/>
      <c r="AZ424" s="2"/>
      <c r="BA424" s="2"/>
      <c r="BB424" s="2"/>
      <c r="BC424" s="2"/>
      <c r="BD424" s="2"/>
      <c r="BE424" s="2"/>
      <c r="BF424" s="2"/>
      <c r="BG424" s="2"/>
      <c r="BH424" s="2"/>
      <c r="BI424" s="2"/>
      <c r="BJ424" s="2"/>
      <c r="BK424" s="2"/>
      <c r="BL424" s="2"/>
      <c r="BM424" s="2"/>
      <c r="BN424" s="2"/>
      <c r="BO424" s="2"/>
      <c r="BP424" s="2"/>
      <c r="BQ424" s="2"/>
      <c r="BR424" s="2"/>
      <c r="BS424" s="2"/>
      <c r="BT424" s="2"/>
      <c r="BU424" s="2"/>
      <c r="BV424" s="2"/>
      <c r="BW424" s="2"/>
      <c r="BX424" s="2"/>
      <c r="BY424" s="2"/>
      <c r="BZ424" s="2"/>
      <c r="CA424" s="2"/>
      <c r="CB424" s="2"/>
      <c r="CC424" s="2"/>
    </row>
    <row r="425" spans="2:81" x14ac:dyDescent="0.2">
      <c r="B425" s="91"/>
      <c r="C425" s="91"/>
      <c r="D425" s="91"/>
      <c r="E425" s="91"/>
      <c r="F425" s="91"/>
      <c r="G425" s="91"/>
      <c r="H425" s="92"/>
      <c r="I425" s="109"/>
      <c r="J425" s="92"/>
      <c r="K425" s="92"/>
      <c r="L425" s="92"/>
      <c r="M425" s="92"/>
      <c r="N425" s="141"/>
      <c r="O425" s="93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2"/>
      <c r="AT425" s="2"/>
      <c r="AU425" s="2"/>
      <c r="AV425" s="2"/>
      <c r="AW425" s="2"/>
      <c r="AX425" s="2"/>
      <c r="AY425" s="2"/>
      <c r="AZ425" s="2"/>
      <c r="BA425" s="2"/>
      <c r="BB425" s="2"/>
      <c r="BC425" s="2"/>
      <c r="BD425" s="2"/>
      <c r="BE425" s="2"/>
      <c r="BF425" s="2"/>
      <c r="BG425" s="2"/>
      <c r="BH425" s="2"/>
      <c r="BI425" s="2"/>
      <c r="BJ425" s="2"/>
      <c r="BK425" s="2"/>
      <c r="BL425" s="2"/>
      <c r="BM425" s="2"/>
      <c r="BN425" s="2"/>
      <c r="BO425" s="2"/>
      <c r="BP425" s="2"/>
      <c r="BQ425" s="2"/>
      <c r="BR425" s="2"/>
      <c r="BS425" s="2"/>
      <c r="BT425" s="2"/>
      <c r="BU425" s="2"/>
      <c r="BV425" s="2"/>
      <c r="BW425" s="2"/>
      <c r="BX425" s="2"/>
      <c r="BY425" s="2"/>
      <c r="BZ425" s="2"/>
      <c r="CA425" s="2"/>
      <c r="CB425" s="2"/>
      <c r="CC425" s="2"/>
    </row>
    <row r="426" spans="2:81" x14ac:dyDescent="0.2">
      <c r="B426" s="91"/>
      <c r="C426" s="91"/>
      <c r="D426" s="91"/>
      <c r="E426" s="91"/>
      <c r="F426" s="91"/>
      <c r="G426" s="91"/>
      <c r="H426" s="92"/>
      <c r="I426" s="109"/>
      <c r="J426" s="92"/>
      <c r="K426" s="92"/>
      <c r="L426" s="92"/>
      <c r="M426" s="92"/>
      <c r="N426" s="141"/>
      <c r="O426" s="93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2"/>
      <c r="AT426" s="2"/>
      <c r="AU426" s="2"/>
      <c r="AV426" s="2"/>
      <c r="AW426" s="2"/>
      <c r="AX426" s="2"/>
      <c r="AY426" s="2"/>
      <c r="AZ426" s="2"/>
      <c r="BA426" s="2"/>
      <c r="BB426" s="2"/>
      <c r="BC426" s="2"/>
      <c r="BD426" s="2"/>
      <c r="BE426" s="2"/>
      <c r="BF426" s="2"/>
      <c r="BG426" s="2"/>
      <c r="BH426" s="2"/>
      <c r="BI426" s="2"/>
      <c r="BJ426" s="2"/>
      <c r="BK426" s="2"/>
      <c r="BL426" s="2"/>
      <c r="BM426" s="2"/>
      <c r="BN426" s="2"/>
      <c r="BO426" s="2"/>
      <c r="BP426" s="2"/>
      <c r="BQ426" s="2"/>
      <c r="BR426" s="2"/>
      <c r="BS426" s="2"/>
      <c r="BT426" s="2"/>
      <c r="BU426" s="2"/>
      <c r="BV426" s="2"/>
      <c r="BW426" s="2"/>
      <c r="BX426" s="2"/>
      <c r="BY426" s="2"/>
      <c r="BZ426" s="2"/>
      <c r="CA426" s="2"/>
      <c r="CB426" s="2"/>
      <c r="CC426" s="2"/>
    </row>
    <row r="427" spans="2:81" x14ac:dyDescent="0.2">
      <c r="B427" s="91"/>
      <c r="C427" s="91"/>
      <c r="D427" s="91"/>
      <c r="E427" s="91"/>
      <c r="F427" s="91"/>
      <c r="G427" s="91"/>
      <c r="H427" s="92"/>
      <c r="I427" s="109"/>
      <c r="J427" s="92"/>
      <c r="K427" s="92"/>
      <c r="L427" s="92"/>
      <c r="M427" s="92"/>
      <c r="N427" s="141"/>
      <c r="O427" s="93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2"/>
      <c r="AT427" s="2"/>
      <c r="AU427" s="2"/>
      <c r="AV427" s="2"/>
      <c r="AW427" s="2"/>
      <c r="AX427" s="2"/>
      <c r="AY427" s="2"/>
      <c r="AZ427" s="2"/>
      <c r="BA427" s="2"/>
      <c r="BB427" s="2"/>
      <c r="BC427" s="2"/>
      <c r="BD427" s="2"/>
      <c r="BE427" s="2"/>
      <c r="BF427" s="2"/>
      <c r="BG427" s="2"/>
      <c r="BH427" s="2"/>
      <c r="BI427" s="2"/>
      <c r="BJ427" s="2"/>
      <c r="BK427" s="2"/>
      <c r="BL427" s="2"/>
      <c r="BM427" s="2"/>
      <c r="BN427" s="2"/>
      <c r="BO427" s="2"/>
      <c r="BP427" s="2"/>
      <c r="BQ427" s="2"/>
      <c r="BR427" s="2"/>
      <c r="BS427" s="2"/>
      <c r="BT427" s="2"/>
      <c r="BU427" s="2"/>
      <c r="BV427" s="2"/>
      <c r="BW427" s="2"/>
      <c r="BX427" s="2"/>
      <c r="BY427" s="2"/>
      <c r="BZ427" s="2"/>
      <c r="CA427" s="2"/>
      <c r="CB427" s="2"/>
      <c r="CC427" s="2"/>
    </row>
    <row r="428" spans="2:81" x14ac:dyDescent="0.2">
      <c r="B428" s="91"/>
      <c r="C428" s="91"/>
      <c r="D428" s="91"/>
      <c r="E428" s="91"/>
      <c r="F428" s="91"/>
      <c r="G428" s="91"/>
      <c r="H428" s="92"/>
      <c r="I428" s="109"/>
      <c r="J428" s="92"/>
      <c r="K428" s="92"/>
      <c r="L428" s="92"/>
      <c r="M428" s="92"/>
      <c r="N428" s="141"/>
      <c r="O428" s="93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2"/>
      <c r="AT428" s="2"/>
      <c r="AU428" s="2"/>
      <c r="AV428" s="2"/>
      <c r="AW428" s="2"/>
      <c r="AX428" s="2"/>
      <c r="AY428" s="2"/>
      <c r="AZ428" s="2"/>
      <c r="BA428" s="2"/>
      <c r="BB428" s="2"/>
      <c r="BC428" s="2"/>
      <c r="BD428" s="2"/>
      <c r="BE428" s="2"/>
      <c r="BF428" s="2"/>
      <c r="BG428" s="2"/>
      <c r="BH428" s="2"/>
      <c r="BI428" s="2"/>
      <c r="BJ428" s="2"/>
      <c r="BK428" s="2"/>
      <c r="BL428" s="2"/>
      <c r="BM428" s="2"/>
      <c r="BN428" s="2"/>
      <c r="BO428" s="2"/>
      <c r="BP428" s="2"/>
      <c r="BQ428" s="2"/>
      <c r="BR428" s="2"/>
      <c r="BS428" s="2"/>
      <c r="BT428" s="2"/>
      <c r="BU428" s="2"/>
      <c r="BV428" s="2"/>
      <c r="BW428" s="2"/>
      <c r="BX428" s="2"/>
      <c r="BY428" s="2"/>
      <c r="BZ428" s="2"/>
      <c r="CA428" s="2"/>
      <c r="CB428" s="2"/>
      <c r="CC428" s="2"/>
    </row>
    <row r="429" spans="2:81" x14ac:dyDescent="0.2">
      <c r="B429" s="91"/>
      <c r="C429" s="91"/>
      <c r="D429" s="91"/>
      <c r="E429" s="91"/>
      <c r="F429" s="91"/>
      <c r="G429" s="91"/>
      <c r="H429" s="92"/>
      <c r="I429" s="109"/>
      <c r="J429" s="92"/>
      <c r="K429" s="92"/>
      <c r="L429" s="92"/>
      <c r="M429" s="92"/>
      <c r="N429" s="141"/>
      <c r="O429" s="93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2"/>
      <c r="AT429" s="2"/>
      <c r="AU429" s="2"/>
      <c r="AV429" s="2"/>
      <c r="AW429" s="2"/>
      <c r="AX429" s="2"/>
      <c r="AY429" s="2"/>
      <c r="AZ429" s="2"/>
      <c r="BA429" s="2"/>
      <c r="BB429" s="2"/>
      <c r="BC429" s="2"/>
      <c r="BD429" s="2"/>
      <c r="BE429" s="2"/>
      <c r="BF429" s="2"/>
      <c r="BG429" s="2"/>
      <c r="BH429" s="2"/>
      <c r="BI429" s="2"/>
      <c r="BJ429" s="2"/>
      <c r="BK429" s="2"/>
      <c r="BL429" s="2"/>
      <c r="BM429" s="2"/>
      <c r="BN429" s="2"/>
      <c r="BO429" s="2"/>
      <c r="BP429" s="2"/>
      <c r="BQ429" s="2"/>
      <c r="BR429" s="2"/>
      <c r="BS429" s="2"/>
      <c r="BT429" s="2"/>
      <c r="BU429" s="2"/>
      <c r="BV429" s="2"/>
      <c r="BW429" s="2"/>
      <c r="BX429" s="2"/>
      <c r="BY429" s="2"/>
      <c r="BZ429" s="2"/>
      <c r="CA429" s="2"/>
      <c r="CB429" s="2"/>
      <c r="CC429" s="2"/>
    </row>
    <row r="430" spans="2:81" x14ac:dyDescent="0.2">
      <c r="B430" s="91"/>
      <c r="C430" s="91"/>
      <c r="D430" s="91"/>
      <c r="E430" s="91"/>
      <c r="F430" s="91"/>
      <c r="G430" s="91"/>
      <c r="H430" s="92"/>
      <c r="I430" s="109"/>
      <c r="J430" s="92"/>
      <c r="K430" s="92"/>
      <c r="L430" s="92"/>
      <c r="M430" s="92"/>
      <c r="N430" s="141"/>
      <c r="O430" s="93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2"/>
      <c r="AT430" s="2"/>
      <c r="AU430" s="2"/>
      <c r="AV430" s="2"/>
      <c r="AW430" s="2"/>
      <c r="AX430" s="2"/>
      <c r="AY430" s="2"/>
      <c r="AZ430" s="2"/>
      <c r="BA430" s="2"/>
      <c r="BB430" s="2"/>
      <c r="BC430" s="2"/>
      <c r="BD430" s="2"/>
      <c r="BE430" s="2"/>
      <c r="BF430" s="2"/>
      <c r="BG430" s="2"/>
      <c r="BH430" s="2"/>
      <c r="BI430" s="2"/>
      <c r="BJ430" s="2"/>
      <c r="BK430" s="2"/>
      <c r="BL430" s="2"/>
      <c r="BM430" s="2"/>
      <c r="BN430" s="2"/>
      <c r="BO430" s="2"/>
      <c r="BP430" s="2"/>
      <c r="BQ430" s="2"/>
      <c r="BR430" s="2"/>
      <c r="BS430" s="2"/>
      <c r="BT430" s="2"/>
      <c r="BU430" s="2"/>
      <c r="BV430" s="2"/>
      <c r="BW430" s="2"/>
      <c r="BX430" s="2"/>
      <c r="BY430" s="2"/>
      <c r="BZ430" s="2"/>
      <c r="CA430" s="2"/>
      <c r="CB430" s="2"/>
      <c r="CC430" s="2"/>
    </row>
    <row r="431" spans="2:81" x14ac:dyDescent="0.2">
      <c r="B431" s="91"/>
      <c r="C431" s="91"/>
      <c r="D431" s="91"/>
      <c r="E431" s="91"/>
      <c r="F431" s="91"/>
      <c r="G431" s="91"/>
      <c r="H431" s="92"/>
      <c r="I431" s="109"/>
      <c r="J431" s="92"/>
      <c r="K431" s="92"/>
      <c r="L431" s="92"/>
      <c r="M431" s="92"/>
      <c r="N431" s="141"/>
      <c r="O431" s="93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2"/>
      <c r="AT431" s="2"/>
      <c r="AU431" s="2"/>
      <c r="AV431" s="2"/>
      <c r="AW431" s="2"/>
      <c r="AX431" s="2"/>
      <c r="AY431" s="2"/>
      <c r="AZ431" s="2"/>
      <c r="BA431" s="2"/>
      <c r="BB431" s="2"/>
      <c r="BC431" s="2"/>
      <c r="BD431" s="2"/>
      <c r="BE431" s="2"/>
      <c r="BF431" s="2"/>
      <c r="BG431" s="2"/>
      <c r="BH431" s="2"/>
      <c r="BI431" s="2"/>
      <c r="BJ431" s="2"/>
      <c r="BK431" s="2"/>
      <c r="BL431" s="2"/>
      <c r="BM431" s="2"/>
      <c r="BN431" s="2"/>
      <c r="BO431" s="2"/>
      <c r="BP431" s="2"/>
      <c r="BQ431" s="2"/>
      <c r="BR431" s="2"/>
      <c r="BS431" s="2"/>
      <c r="BT431" s="2"/>
      <c r="BU431" s="2"/>
      <c r="BV431" s="2"/>
      <c r="BW431" s="2"/>
      <c r="BX431" s="2"/>
      <c r="BY431" s="2"/>
      <c r="BZ431" s="2"/>
      <c r="CA431" s="2"/>
      <c r="CB431" s="2"/>
      <c r="CC431" s="2"/>
    </row>
    <row r="432" spans="2:81" x14ac:dyDescent="0.2">
      <c r="B432" s="91"/>
      <c r="C432" s="91"/>
      <c r="D432" s="91"/>
      <c r="E432" s="91"/>
      <c r="F432" s="91"/>
      <c r="G432" s="91"/>
      <c r="H432" s="92"/>
      <c r="I432" s="109"/>
      <c r="J432" s="92"/>
      <c r="K432" s="92"/>
      <c r="L432" s="92"/>
      <c r="M432" s="92"/>
      <c r="N432" s="141"/>
      <c r="O432" s="93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2"/>
      <c r="AT432" s="2"/>
      <c r="AU432" s="2"/>
      <c r="AV432" s="2"/>
      <c r="AW432" s="2"/>
      <c r="AX432" s="2"/>
      <c r="AY432" s="2"/>
      <c r="AZ432" s="2"/>
      <c r="BA432" s="2"/>
      <c r="BB432" s="2"/>
      <c r="BC432" s="2"/>
      <c r="BD432" s="2"/>
      <c r="BE432" s="2"/>
      <c r="BF432" s="2"/>
      <c r="BG432" s="2"/>
      <c r="BH432" s="2"/>
      <c r="BI432" s="2"/>
      <c r="BJ432" s="2"/>
      <c r="BK432" s="2"/>
      <c r="BL432" s="2"/>
      <c r="BM432" s="2"/>
      <c r="BN432" s="2"/>
      <c r="BO432" s="2"/>
      <c r="BP432" s="2"/>
      <c r="BQ432" s="2"/>
      <c r="BR432" s="2"/>
      <c r="BS432" s="2"/>
      <c r="BT432" s="2"/>
      <c r="BU432" s="2"/>
      <c r="BV432" s="2"/>
      <c r="BW432" s="2"/>
      <c r="BX432" s="2"/>
      <c r="BY432" s="2"/>
      <c r="BZ432" s="2"/>
      <c r="CA432" s="2"/>
      <c r="CB432" s="2"/>
      <c r="CC432" s="2"/>
    </row>
    <row r="433" spans="2:81" x14ac:dyDescent="0.2">
      <c r="B433" s="91"/>
      <c r="C433" s="91"/>
      <c r="D433" s="91"/>
      <c r="E433" s="91"/>
      <c r="F433" s="91"/>
      <c r="G433" s="91"/>
      <c r="H433" s="92"/>
      <c r="I433" s="109"/>
      <c r="J433" s="92"/>
      <c r="K433" s="92"/>
      <c r="L433" s="92"/>
      <c r="M433" s="92"/>
      <c r="N433" s="141"/>
      <c r="O433" s="93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2"/>
      <c r="AT433" s="2"/>
      <c r="AU433" s="2"/>
      <c r="AV433" s="2"/>
      <c r="AW433" s="2"/>
      <c r="AX433" s="2"/>
      <c r="AY433" s="2"/>
      <c r="AZ433" s="2"/>
      <c r="BA433" s="2"/>
      <c r="BB433" s="2"/>
      <c r="BC433" s="2"/>
      <c r="BD433" s="2"/>
      <c r="BE433" s="2"/>
      <c r="BF433" s="2"/>
      <c r="BG433" s="2"/>
      <c r="BH433" s="2"/>
      <c r="BI433" s="2"/>
      <c r="BJ433" s="2"/>
      <c r="BK433" s="2"/>
      <c r="BL433" s="2"/>
      <c r="BM433" s="2"/>
      <c r="BN433" s="2"/>
      <c r="BO433" s="2"/>
      <c r="BP433" s="2"/>
      <c r="BQ433" s="2"/>
      <c r="BR433" s="2"/>
      <c r="BS433" s="2"/>
      <c r="BT433" s="2"/>
      <c r="BU433" s="2"/>
      <c r="BV433" s="2"/>
      <c r="BW433" s="2"/>
      <c r="BX433" s="2"/>
      <c r="BY433" s="2"/>
      <c r="BZ433" s="2"/>
      <c r="CA433" s="2"/>
      <c r="CB433" s="2"/>
      <c r="CC433" s="2"/>
    </row>
    <row r="434" spans="2:81" x14ac:dyDescent="0.2">
      <c r="B434" s="91"/>
      <c r="C434" s="91"/>
      <c r="D434" s="91"/>
      <c r="E434" s="91"/>
      <c r="F434" s="91"/>
      <c r="G434" s="91"/>
      <c r="H434" s="92"/>
      <c r="I434" s="109"/>
      <c r="J434" s="92"/>
      <c r="K434" s="92"/>
      <c r="L434" s="92"/>
      <c r="M434" s="92"/>
      <c r="N434" s="141"/>
      <c r="O434" s="93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2"/>
      <c r="AT434" s="2"/>
      <c r="AU434" s="2"/>
      <c r="AV434" s="2"/>
      <c r="AW434" s="2"/>
      <c r="AX434" s="2"/>
      <c r="AY434" s="2"/>
      <c r="AZ434" s="2"/>
      <c r="BA434" s="2"/>
      <c r="BB434" s="2"/>
      <c r="BC434" s="2"/>
      <c r="BD434" s="2"/>
      <c r="BE434" s="2"/>
      <c r="BF434" s="2"/>
      <c r="BG434" s="2"/>
      <c r="BH434" s="2"/>
      <c r="BI434" s="2"/>
      <c r="BJ434" s="2"/>
      <c r="BK434" s="2"/>
      <c r="BL434" s="2"/>
      <c r="BM434" s="2"/>
      <c r="BN434" s="2"/>
      <c r="BO434" s="2"/>
      <c r="BP434" s="2"/>
      <c r="BQ434" s="2"/>
      <c r="BR434" s="2"/>
      <c r="BS434" s="2"/>
      <c r="BT434" s="2"/>
      <c r="BU434" s="2"/>
      <c r="BV434" s="2"/>
      <c r="BW434" s="2"/>
      <c r="BX434" s="2"/>
      <c r="BY434" s="2"/>
      <c r="BZ434" s="2"/>
      <c r="CA434" s="2"/>
      <c r="CB434" s="2"/>
      <c r="CC434" s="2"/>
    </row>
    <row r="435" spans="2:81" x14ac:dyDescent="0.2">
      <c r="B435" s="91"/>
      <c r="C435" s="91"/>
      <c r="D435" s="91"/>
      <c r="E435" s="91"/>
      <c r="F435" s="91"/>
      <c r="G435" s="91"/>
      <c r="H435" s="92"/>
      <c r="I435" s="109"/>
      <c r="J435" s="92"/>
      <c r="K435" s="92"/>
      <c r="L435" s="92"/>
      <c r="M435" s="92"/>
      <c r="N435" s="141"/>
      <c r="O435" s="93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2"/>
      <c r="AT435" s="2"/>
      <c r="AU435" s="2"/>
      <c r="AV435" s="2"/>
      <c r="AW435" s="2"/>
      <c r="AX435" s="2"/>
      <c r="AY435" s="2"/>
      <c r="AZ435" s="2"/>
      <c r="BA435" s="2"/>
      <c r="BB435" s="2"/>
      <c r="BC435" s="2"/>
      <c r="BD435" s="2"/>
      <c r="BE435" s="2"/>
      <c r="BF435" s="2"/>
      <c r="BG435" s="2"/>
      <c r="BH435" s="2"/>
      <c r="BI435" s="2"/>
      <c r="BJ435" s="2"/>
      <c r="BK435" s="2"/>
      <c r="BL435" s="2"/>
      <c r="BM435" s="2"/>
      <c r="BN435" s="2"/>
      <c r="BO435" s="2"/>
      <c r="BP435" s="2"/>
      <c r="BQ435" s="2"/>
      <c r="BR435" s="2"/>
      <c r="BS435" s="2"/>
      <c r="BT435" s="2"/>
      <c r="BU435" s="2"/>
      <c r="BV435" s="2"/>
      <c r="BW435" s="2"/>
      <c r="BX435" s="2"/>
      <c r="BY435" s="2"/>
      <c r="BZ435" s="2"/>
      <c r="CA435" s="2"/>
      <c r="CB435" s="2"/>
      <c r="CC435" s="2"/>
    </row>
    <row r="436" spans="2:81" x14ac:dyDescent="0.2">
      <c r="B436" s="91"/>
      <c r="C436" s="91"/>
      <c r="D436" s="91"/>
      <c r="E436" s="91"/>
      <c r="F436" s="91"/>
      <c r="G436" s="91"/>
      <c r="H436" s="92"/>
      <c r="I436" s="109"/>
      <c r="J436" s="92"/>
      <c r="K436" s="92"/>
      <c r="L436" s="92"/>
      <c r="M436" s="92"/>
      <c r="N436" s="141"/>
      <c r="O436" s="93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"/>
      <c r="AT436" s="2"/>
      <c r="AU436" s="2"/>
      <c r="AV436" s="2"/>
      <c r="AW436" s="2"/>
      <c r="AX436" s="2"/>
      <c r="AY436" s="2"/>
      <c r="AZ436" s="2"/>
      <c r="BA436" s="2"/>
      <c r="BB436" s="2"/>
      <c r="BC436" s="2"/>
      <c r="BD436" s="2"/>
      <c r="BE436" s="2"/>
      <c r="BF436" s="2"/>
      <c r="BG436" s="2"/>
      <c r="BH436" s="2"/>
      <c r="BI436" s="2"/>
      <c r="BJ436" s="2"/>
      <c r="BK436" s="2"/>
      <c r="BL436" s="2"/>
      <c r="BM436" s="2"/>
      <c r="BN436" s="2"/>
      <c r="BO436" s="2"/>
      <c r="BP436" s="2"/>
      <c r="BQ436" s="2"/>
      <c r="BR436" s="2"/>
      <c r="BS436" s="2"/>
      <c r="BT436" s="2"/>
      <c r="BU436" s="2"/>
      <c r="BV436" s="2"/>
      <c r="BW436" s="2"/>
      <c r="BX436" s="2"/>
      <c r="BY436" s="2"/>
      <c r="BZ436" s="2"/>
      <c r="CA436" s="2"/>
      <c r="CB436" s="2"/>
      <c r="CC436" s="2"/>
    </row>
    <row r="437" spans="2:81" x14ac:dyDescent="0.2">
      <c r="B437" s="91"/>
      <c r="C437" s="91"/>
      <c r="D437" s="91"/>
      <c r="E437" s="91"/>
      <c r="F437" s="91"/>
      <c r="G437" s="91"/>
      <c r="H437" s="92"/>
      <c r="I437" s="109"/>
      <c r="J437" s="92"/>
      <c r="K437" s="92"/>
      <c r="L437" s="92"/>
      <c r="M437" s="92"/>
      <c r="N437" s="141"/>
      <c r="O437" s="93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"/>
      <c r="AT437" s="2"/>
      <c r="AU437" s="2"/>
      <c r="AV437" s="2"/>
      <c r="AW437" s="2"/>
      <c r="AX437" s="2"/>
      <c r="AY437" s="2"/>
      <c r="AZ437" s="2"/>
      <c r="BA437" s="2"/>
      <c r="BB437" s="2"/>
      <c r="BC437" s="2"/>
      <c r="BD437" s="2"/>
      <c r="BE437" s="2"/>
      <c r="BF437" s="2"/>
      <c r="BG437" s="2"/>
      <c r="BH437" s="2"/>
      <c r="BI437" s="2"/>
      <c r="BJ437" s="2"/>
      <c r="BK437" s="2"/>
      <c r="BL437" s="2"/>
      <c r="BM437" s="2"/>
      <c r="BN437" s="2"/>
      <c r="BO437" s="2"/>
      <c r="BP437" s="2"/>
      <c r="BQ437" s="2"/>
      <c r="BR437" s="2"/>
      <c r="BS437" s="2"/>
      <c r="BT437" s="2"/>
      <c r="BU437" s="2"/>
      <c r="BV437" s="2"/>
      <c r="BW437" s="2"/>
      <c r="BX437" s="2"/>
      <c r="BY437" s="2"/>
      <c r="BZ437" s="2"/>
      <c r="CA437" s="2"/>
      <c r="CB437" s="2"/>
      <c r="CC437" s="2"/>
    </row>
    <row r="438" spans="2:81" x14ac:dyDescent="0.2">
      <c r="B438" s="91"/>
      <c r="C438" s="91"/>
      <c r="D438" s="91"/>
      <c r="E438" s="91"/>
      <c r="F438" s="91"/>
      <c r="G438" s="91"/>
      <c r="H438" s="92"/>
      <c r="I438" s="109"/>
      <c r="J438" s="92"/>
      <c r="K438" s="92"/>
      <c r="L438" s="92"/>
      <c r="M438" s="92"/>
      <c r="N438" s="141"/>
      <c r="O438" s="93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"/>
      <c r="AT438" s="2"/>
      <c r="AU438" s="2"/>
      <c r="AV438" s="2"/>
      <c r="AW438" s="2"/>
      <c r="AX438" s="2"/>
      <c r="AY438" s="2"/>
      <c r="AZ438" s="2"/>
      <c r="BA438" s="2"/>
      <c r="BB438" s="2"/>
      <c r="BC438" s="2"/>
      <c r="BD438" s="2"/>
      <c r="BE438" s="2"/>
      <c r="BF438" s="2"/>
      <c r="BG438" s="2"/>
      <c r="BH438" s="2"/>
      <c r="BI438" s="2"/>
      <c r="BJ438" s="2"/>
      <c r="BK438" s="2"/>
      <c r="BL438" s="2"/>
      <c r="BM438" s="2"/>
      <c r="BN438" s="2"/>
      <c r="BO438" s="2"/>
      <c r="BP438" s="2"/>
      <c r="BQ438" s="2"/>
      <c r="BR438" s="2"/>
      <c r="BS438" s="2"/>
      <c r="BT438" s="2"/>
      <c r="BU438" s="2"/>
      <c r="BV438" s="2"/>
      <c r="BW438" s="2"/>
      <c r="BX438" s="2"/>
      <c r="BY438" s="2"/>
      <c r="BZ438" s="2"/>
      <c r="CA438" s="2"/>
      <c r="CB438" s="2"/>
      <c r="CC438" s="2"/>
    </row>
    <row r="439" spans="2:81" x14ac:dyDescent="0.2">
      <c r="B439" s="91"/>
      <c r="C439" s="91"/>
      <c r="D439" s="91"/>
      <c r="E439" s="91"/>
      <c r="F439" s="91"/>
      <c r="G439" s="91"/>
      <c r="H439" s="92"/>
      <c r="I439" s="109"/>
      <c r="J439" s="92"/>
      <c r="K439" s="92"/>
      <c r="L439" s="92"/>
      <c r="M439" s="92"/>
      <c r="N439" s="141"/>
      <c r="O439" s="93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"/>
      <c r="AT439" s="2"/>
      <c r="AU439" s="2"/>
      <c r="AV439" s="2"/>
      <c r="AW439" s="2"/>
      <c r="AX439" s="2"/>
      <c r="AY439" s="2"/>
      <c r="AZ439" s="2"/>
      <c r="BA439" s="2"/>
      <c r="BB439" s="2"/>
      <c r="BC439" s="2"/>
      <c r="BD439" s="2"/>
      <c r="BE439" s="2"/>
      <c r="BF439" s="2"/>
      <c r="BG439" s="2"/>
      <c r="BH439" s="2"/>
      <c r="BI439" s="2"/>
      <c r="BJ439" s="2"/>
      <c r="BK439" s="2"/>
      <c r="BL439" s="2"/>
      <c r="BM439" s="2"/>
      <c r="BN439" s="2"/>
      <c r="BO439" s="2"/>
      <c r="BP439" s="2"/>
      <c r="BQ439" s="2"/>
      <c r="BR439" s="2"/>
      <c r="BS439" s="2"/>
      <c r="BT439" s="2"/>
      <c r="BU439" s="2"/>
      <c r="BV439" s="2"/>
      <c r="BW439" s="2"/>
      <c r="BX439" s="2"/>
      <c r="BY439" s="2"/>
      <c r="BZ439" s="2"/>
      <c r="CA439" s="2"/>
      <c r="CB439" s="2"/>
      <c r="CC439" s="2"/>
    </row>
    <row r="440" spans="2:81" x14ac:dyDescent="0.2">
      <c r="B440" s="91"/>
      <c r="C440" s="91"/>
      <c r="D440" s="91"/>
      <c r="E440" s="91"/>
      <c r="F440" s="91"/>
      <c r="G440" s="91"/>
      <c r="H440" s="92"/>
      <c r="I440" s="109"/>
      <c r="J440" s="92"/>
      <c r="K440" s="92"/>
      <c r="L440" s="92"/>
      <c r="M440" s="92"/>
      <c r="N440" s="141"/>
      <c r="O440" s="93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2"/>
      <c r="AT440" s="2"/>
      <c r="AU440" s="2"/>
      <c r="AV440" s="2"/>
      <c r="AW440" s="2"/>
      <c r="AX440" s="2"/>
      <c r="AY440" s="2"/>
      <c r="AZ440" s="2"/>
      <c r="BA440" s="2"/>
      <c r="BB440" s="2"/>
      <c r="BC440" s="2"/>
      <c r="BD440" s="2"/>
      <c r="BE440" s="2"/>
      <c r="BF440" s="2"/>
      <c r="BG440" s="2"/>
      <c r="BH440" s="2"/>
      <c r="BI440" s="2"/>
      <c r="BJ440" s="2"/>
      <c r="BK440" s="2"/>
      <c r="BL440" s="2"/>
      <c r="BM440" s="2"/>
      <c r="BN440" s="2"/>
      <c r="BO440" s="2"/>
      <c r="BP440" s="2"/>
      <c r="BQ440" s="2"/>
      <c r="BR440" s="2"/>
      <c r="BS440" s="2"/>
      <c r="BT440" s="2"/>
      <c r="BU440" s="2"/>
      <c r="BV440" s="2"/>
      <c r="BW440" s="2"/>
      <c r="BX440" s="2"/>
      <c r="BY440" s="2"/>
      <c r="BZ440" s="2"/>
      <c r="CA440" s="2"/>
      <c r="CB440" s="2"/>
      <c r="CC440" s="2"/>
    </row>
    <row r="441" spans="2:81" x14ac:dyDescent="0.2">
      <c r="B441" s="91"/>
      <c r="C441" s="91"/>
      <c r="D441" s="91"/>
      <c r="E441" s="91"/>
      <c r="F441" s="91"/>
      <c r="G441" s="91"/>
      <c r="H441" s="92"/>
      <c r="I441" s="109"/>
      <c r="J441" s="92"/>
      <c r="K441" s="92"/>
      <c r="L441" s="92"/>
      <c r="M441" s="92"/>
      <c r="N441" s="141"/>
      <c r="O441" s="93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2"/>
      <c r="AT441" s="2"/>
      <c r="AU441" s="2"/>
      <c r="AV441" s="2"/>
      <c r="AW441" s="2"/>
      <c r="AX441" s="2"/>
      <c r="AY441" s="2"/>
      <c r="AZ441" s="2"/>
      <c r="BA441" s="2"/>
      <c r="BB441" s="2"/>
      <c r="BC441" s="2"/>
      <c r="BD441" s="2"/>
      <c r="BE441" s="2"/>
      <c r="BF441" s="2"/>
      <c r="BG441" s="2"/>
      <c r="BH441" s="2"/>
      <c r="BI441" s="2"/>
      <c r="BJ441" s="2"/>
      <c r="BK441" s="2"/>
      <c r="BL441" s="2"/>
      <c r="BM441" s="2"/>
      <c r="BN441" s="2"/>
      <c r="BO441" s="2"/>
      <c r="BP441" s="2"/>
      <c r="BQ441" s="2"/>
      <c r="BR441" s="2"/>
      <c r="BS441" s="2"/>
      <c r="BT441" s="2"/>
      <c r="BU441" s="2"/>
      <c r="BV441" s="2"/>
      <c r="BW441" s="2"/>
      <c r="BX441" s="2"/>
      <c r="BY441" s="2"/>
      <c r="BZ441" s="2"/>
      <c r="CA441" s="2"/>
      <c r="CB441" s="2"/>
      <c r="CC441" s="2"/>
    </row>
    <row r="442" spans="2:81" x14ac:dyDescent="0.2">
      <c r="B442" s="91"/>
      <c r="C442" s="91"/>
      <c r="D442" s="91"/>
      <c r="E442" s="91"/>
      <c r="F442" s="91"/>
      <c r="G442" s="91"/>
      <c r="H442" s="92"/>
      <c r="I442" s="109"/>
      <c r="J442" s="92"/>
      <c r="K442" s="92"/>
      <c r="L442" s="92"/>
      <c r="M442" s="92"/>
      <c r="N442" s="141"/>
      <c r="O442" s="93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2"/>
      <c r="AT442" s="2"/>
      <c r="AU442" s="2"/>
      <c r="AV442" s="2"/>
      <c r="AW442" s="2"/>
      <c r="AX442" s="2"/>
      <c r="AY442" s="2"/>
      <c r="AZ442" s="2"/>
      <c r="BA442" s="2"/>
      <c r="BB442" s="2"/>
      <c r="BC442" s="2"/>
      <c r="BD442" s="2"/>
      <c r="BE442" s="2"/>
      <c r="BF442" s="2"/>
      <c r="BG442" s="2"/>
      <c r="BH442" s="2"/>
      <c r="BI442" s="2"/>
      <c r="BJ442" s="2"/>
      <c r="BK442" s="2"/>
      <c r="BL442" s="2"/>
      <c r="BM442" s="2"/>
      <c r="BN442" s="2"/>
      <c r="BO442" s="2"/>
      <c r="BP442" s="2"/>
      <c r="BQ442" s="2"/>
      <c r="BR442" s="2"/>
      <c r="BS442" s="2"/>
      <c r="BT442" s="2"/>
      <c r="BU442" s="2"/>
      <c r="BV442" s="2"/>
      <c r="BW442" s="2"/>
      <c r="BX442" s="2"/>
      <c r="BY442" s="2"/>
      <c r="BZ442" s="2"/>
      <c r="CA442" s="2"/>
      <c r="CB442" s="2"/>
      <c r="CC442" s="2"/>
    </row>
    <row r="443" spans="2:81" x14ac:dyDescent="0.2">
      <c r="B443" s="91"/>
      <c r="C443" s="91"/>
      <c r="D443" s="91"/>
      <c r="E443" s="91"/>
      <c r="F443" s="91"/>
      <c r="G443" s="91"/>
      <c r="H443" s="92"/>
      <c r="I443" s="109"/>
      <c r="J443" s="92"/>
      <c r="K443" s="92"/>
      <c r="L443" s="92"/>
      <c r="M443" s="92"/>
      <c r="N443" s="141"/>
      <c r="O443" s="93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2"/>
      <c r="AT443" s="2"/>
      <c r="AU443" s="2"/>
      <c r="AV443" s="2"/>
      <c r="AW443" s="2"/>
      <c r="AX443" s="2"/>
      <c r="AY443" s="2"/>
      <c r="AZ443" s="2"/>
      <c r="BA443" s="2"/>
      <c r="BB443" s="2"/>
      <c r="BC443" s="2"/>
      <c r="BD443" s="2"/>
      <c r="BE443" s="2"/>
      <c r="BF443" s="2"/>
      <c r="BG443" s="2"/>
      <c r="BH443" s="2"/>
      <c r="BI443" s="2"/>
      <c r="BJ443" s="2"/>
      <c r="BK443" s="2"/>
      <c r="BL443" s="2"/>
      <c r="BM443" s="2"/>
      <c r="BN443" s="2"/>
      <c r="BO443" s="2"/>
      <c r="BP443" s="2"/>
      <c r="BQ443" s="2"/>
      <c r="BR443" s="2"/>
      <c r="BS443" s="2"/>
      <c r="BT443" s="2"/>
      <c r="BU443" s="2"/>
      <c r="BV443" s="2"/>
      <c r="BW443" s="2"/>
      <c r="BX443" s="2"/>
      <c r="BY443" s="2"/>
      <c r="BZ443" s="2"/>
      <c r="CA443" s="2"/>
      <c r="CB443" s="2"/>
      <c r="CC443" s="2"/>
    </row>
    <row r="444" spans="2:81" x14ac:dyDescent="0.2">
      <c r="B444" s="91"/>
      <c r="C444" s="91"/>
      <c r="D444" s="91"/>
      <c r="E444" s="91"/>
      <c r="F444" s="91"/>
      <c r="G444" s="91"/>
      <c r="H444" s="92"/>
      <c r="I444" s="109"/>
      <c r="J444" s="92"/>
      <c r="K444" s="92"/>
      <c r="L444" s="92"/>
      <c r="M444" s="92"/>
      <c r="N444" s="141"/>
      <c r="O444" s="93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2"/>
      <c r="AT444" s="2"/>
      <c r="AU444" s="2"/>
      <c r="AV444" s="2"/>
      <c r="AW444" s="2"/>
      <c r="AX444" s="2"/>
      <c r="AY444" s="2"/>
      <c r="AZ444" s="2"/>
      <c r="BA444" s="2"/>
      <c r="BB444" s="2"/>
      <c r="BC444" s="2"/>
      <c r="BD444" s="2"/>
      <c r="BE444" s="2"/>
      <c r="BF444" s="2"/>
      <c r="BG444" s="2"/>
      <c r="BH444" s="2"/>
      <c r="BI444" s="2"/>
      <c r="BJ444" s="2"/>
      <c r="BK444" s="2"/>
      <c r="BL444" s="2"/>
      <c r="BM444" s="2"/>
      <c r="BN444" s="2"/>
      <c r="BO444" s="2"/>
      <c r="BP444" s="2"/>
      <c r="BQ444" s="2"/>
      <c r="BR444" s="2"/>
      <c r="BS444" s="2"/>
      <c r="BT444" s="2"/>
      <c r="BU444" s="2"/>
      <c r="BV444" s="2"/>
      <c r="BW444" s="2"/>
      <c r="BX444" s="2"/>
      <c r="BY444" s="2"/>
      <c r="BZ444" s="2"/>
      <c r="CA444" s="2"/>
      <c r="CB444" s="2"/>
      <c r="CC444" s="2"/>
    </row>
    <row r="445" spans="2:81" x14ac:dyDescent="0.2">
      <c r="B445" s="91"/>
      <c r="C445" s="91"/>
      <c r="D445" s="91"/>
      <c r="E445" s="91"/>
      <c r="F445" s="91"/>
      <c r="G445" s="91"/>
      <c r="H445" s="92"/>
      <c r="I445" s="109"/>
      <c r="J445" s="92"/>
      <c r="K445" s="92"/>
      <c r="L445" s="92"/>
      <c r="M445" s="92"/>
      <c r="N445" s="141"/>
      <c r="O445" s="93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2"/>
      <c r="AT445" s="2"/>
      <c r="AU445" s="2"/>
      <c r="AV445" s="2"/>
      <c r="AW445" s="2"/>
      <c r="AX445" s="2"/>
      <c r="AY445" s="2"/>
      <c r="AZ445" s="2"/>
      <c r="BA445" s="2"/>
      <c r="BB445" s="2"/>
      <c r="BC445" s="2"/>
      <c r="BD445" s="2"/>
      <c r="BE445" s="2"/>
      <c r="BF445" s="2"/>
      <c r="BG445" s="2"/>
      <c r="BH445" s="2"/>
      <c r="BI445" s="2"/>
      <c r="BJ445" s="2"/>
      <c r="BK445" s="2"/>
      <c r="BL445" s="2"/>
      <c r="BM445" s="2"/>
      <c r="BN445" s="2"/>
      <c r="BO445" s="2"/>
      <c r="BP445" s="2"/>
      <c r="BQ445" s="2"/>
      <c r="BR445" s="2"/>
      <c r="BS445" s="2"/>
      <c r="BT445" s="2"/>
      <c r="BU445" s="2"/>
      <c r="BV445" s="2"/>
      <c r="BW445" s="2"/>
      <c r="BX445" s="2"/>
      <c r="BY445" s="2"/>
      <c r="BZ445" s="2"/>
      <c r="CA445" s="2"/>
      <c r="CB445" s="2"/>
      <c r="CC445" s="2"/>
    </row>
    <row r="446" spans="2:81" x14ac:dyDescent="0.2">
      <c r="B446" s="91"/>
      <c r="C446" s="91"/>
      <c r="D446" s="91"/>
      <c r="E446" s="91"/>
      <c r="F446" s="91"/>
      <c r="G446" s="91"/>
      <c r="H446" s="92"/>
      <c r="I446" s="109"/>
      <c r="J446" s="92"/>
      <c r="K446" s="92"/>
      <c r="L446" s="92"/>
      <c r="M446" s="92"/>
      <c r="N446" s="141"/>
      <c r="O446" s="93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2"/>
      <c r="AT446" s="2"/>
      <c r="AU446" s="2"/>
      <c r="AV446" s="2"/>
      <c r="AW446" s="2"/>
      <c r="AX446" s="2"/>
      <c r="AY446" s="2"/>
      <c r="AZ446" s="2"/>
      <c r="BA446" s="2"/>
      <c r="BB446" s="2"/>
      <c r="BC446" s="2"/>
      <c r="BD446" s="2"/>
      <c r="BE446" s="2"/>
      <c r="BF446" s="2"/>
      <c r="BG446" s="2"/>
      <c r="BH446" s="2"/>
      <c r="BI446" s="2"/>
      <c r="BJ446" s="2"/>
      <c r="BK446" s="2"/>
      <c r="BL446" s="2"/>
      <c r="BM446" s="2"/>
      <c r="BN446" s="2"/>
      <c r="BO446" s="2"/>
      <c r="BP446" s="2"/>
      <c r="BQ446" s="2"/>
      <c r="BR446" s="2"/>
      <c r="BS446" s="2"/>
      <c r="BT446" s="2"/>
      <c r="BU446" s="2"/>
      <c r="BV446" s="2"/>
      <c r="BW446" s="2"/>
      <c r="BX446" s="2"/>
      <c r="BY446" s="2"/>
      <c r="BZ446" s="2"/>
      <c r="CA446" s="2"/>
      <c r="CB446" s="2"/>
      <c r="CC446" s="2"/>
    </row>
    <row r="447" spans="2:81" x14ac:dyDescent="0.2">
      <c r="B447" s="91"/>
      <c r="C447" s="91"/>
      <c r="D447" s="91"/>
      <c r="E447" s="91"/>
      <c r="F447" s="91"/>
      <c r="G447" s="91"/>
      <c r="H447" s="92"/>
      <c r="I447" s="109"/>
      <c r="J447" s="92"/>
      <c r="K447" s="92"/>
      <c r="L447" s="92"/>
      <c r="M447" s="92"/>
      <c r="N447" s="141"/>
      <c r="O447" s="93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2"/>
      <c r="AT447" s="2"/>
      <c r="AU447" s="2"/>
      <c r="AV447" s="2"/>
      <c r="AW447" s="2"/>
      <c r="AX447" s="2"/>
      <c r="AY447" s="2"/>
      <c r="AZ447" s="2"/>
      <c r="BA447" s="2"/>
      <c r="BB447" s="2"/>
      <c r="BC447" s="2"/>
      <c r="BD447" s="2"/>
      <c r="BE447" s="2"/>
      <c r="BF447" s="2"/>
      <c r="BG447" s="2"/>
      <c r="BH447" s="2"/>
      <c r="BI447" s="2"/>
      <c r="BJ447" s="2"/>
      <c r="BK447" s="2"/>
      <c r="BL447" s="2"/>
      <c r="BM447" s="2"/>
      <c r="BN447" s="2"/>
      <c r="BO447" s="2"/>
      <c r="BP447" s="2"/>
      <c r="BQ447" s="2"/>
      <c r="BR447" s="2"/>
      <c r="BS447" s="2"/>
      <c r="BT447" s="2"/>
      <c r="BU447" s="2"/>
      <c r="BV447" s="2"/>
      <c r="BW447" s="2"/>
      <c r="BX447" s="2"/>
      <c r="BY447" s="2"/>
      <c r="BZ447" s="2"/>
      <c r="CA447" s="2"/>
      <c r="CB447" s="2"/>
      <c r="CC447" s="2"/>
    </row>
    <row r="448" spans="2:81" x14ac:dyDescent="0.2">
      <c r="B448" s="91"/>
      <c r="C448" s="91"/>
      <c r="D448" s="91"/>
      <c r="E448" s="91"/>
      <c r="F448" s="91"/>
      <c r="G448" s="91"/>
      <c r="H448" s="92"/>
      <c r="I448" s="109"/>
      <c r="J448" s="92"/>
      <c r="K448" s="92"/>
      <c r="L448" s="92"/>
      <c r="M448" s="92"/>
      <c r="N448" s="141"/>
      <c r="O448" s="93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2"/>
      <c r="AT448" s="2"/>
      <c r="AU448" s="2"/>
      <c r="AV448" s="2"/>
      <c r="AW448" s="2"/>
      <c r="AX448" s="2"/>
      <c r="AY448" s="2"/>
      <c r="AZ448" s="2"/>
      <c r="BA448" s="2"/>
      <c r="BB448" s="2"/>
      <c r="BC448" s="2"/>
      <c r="BD448" s="2"/>
      <c r="BE448" s="2"/>
      <c r="BF448" s="2"/>
      <c r="BG448" s="2"/>
      <c r="BH448" s="2"/>
      <c r="BI448" s="2"/>
      <c r="BJ448" s="2"/>
      <c r="BK448" s="2"/>
      <c r="BL448" s="2"/>
      <c r="BM448" s="2"/>
      <c r="BN448" s="2"/>
      <c r="BO448" s="2"/>
      <c r="BP448" s="2"/>
      <c r="BQ448" s="2"/>
      <c r="BR448" s="2"/>
      <c r="BS448" s="2"/>
      <c r="BT448" s="2"/>
      <c r="BU448" s="2"/>
      <c r="BV448" s="2"/>
      <c r="BW448" s="2"/>
      <c r="BX448" s="2"/>
      <c r="BY448" s="2"/>
      <c r="BZ448" s="2"/>
      <c r="CA448" s="2"/>
      <c r="CB448" s="2"/>
      <c r="CC448" s="2"/>
    </row>
    <row r="449" spans="2:81" x14ac:dyDescent="0.2">
      <c r="B449" s="91"/>
      <c r="C449" s="91"/>
      <c r="D449" s="91"/>
      <c r="E449" s="91"/>
      <c r="F449" s="91"/>
      <c r="G449" s="91"/>
      <c r="H449" s="92"/>
      <c r="I449" s="109"/>
      <c r="J449" s="92"/>
      <c r="K449" s="92"/>
      <c r="L449" s="92"/>
      <c r="M449" s="92"/>
      <c r="N449" s="141"/>
      <c r="O449" s="93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2"/>
      <c r="AT449" s="2"/>
      <c r="AU449" s="2"/>
      <c r="AV449" s="2"/>
      <c r="AW449" s="2"/>
      <c r="AX449" s="2"/>
      <c r="AY449" s="2"/>
      <c r="AZ449" s="2"/>
      <c r="BA449" s="2"/>
      <c r="BB449" s="2"/>
      <c r="BC449" s="2"/>
      <c r="BD449" s="2"/>
      <c r="BE449" s="2"/>
      <c r="BF449" s="2"/>
      <c r="BG449" s="2"/>
      <c r="BH449" s="2"/>
      <c r="BI449" s="2"/>
      <c r="BJ449" s="2"/>
      <c r="BK449" s="2"/>
      <c r="BL449" s="2"/>
      <c r="BM449" s="2"/>
      <c r="BN449" s="2"/>
      <c r="BO449" s="2"/>
      <c r="BP449" s="2"/>
      <c r="BQ449" s="2"/>
      <c r="BR449" s="2"/>
      <c r="BS449" s="2"/>
      <c r="BT449" s="2"/>
      <c r="BU449" s="2"/>
      <c r="BV449" s="2"/>
      <c r="BW449" s="2"/>
      <c r="BX449" s="2"/>
      <c r="BY449" s="2"/>
      <c r="BZ449" s="2"/>
      <c r="CA449" s="2"/>
      <c r="CB449" s="2"/>
      <c r="CC449" s="2"/>
    </row>
    <row r="450" spans="2:81" x14ac:dyDescent="0.2">
      <c r="B450" s="91"/>
      <c r="C450" s="91"/>
      <c r="D450" s="91"/>
      <c r="E450" s="91"/>
      <c r="F450" s="91"/>
      <c r="G450" s="91"/>
      <c r="H450" s="92"/>
      <c r="I450" s="109"/>
      <c r="J450" s="92"/>
      <c r="K450" s="92"/>
      <c r="L450" s="92"/>
      <c r="M450" s="92"/>
      <c r="N450" s="141"/>
      <c r="O450" s="93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2"/>
      <c r="AT450" s="2"/>
      <c r="AU450" s="2"/>
      <c r="AV450" s="2"/>
      <c r="AW450" s="2"/>
      <c r="AX450" s="2"/>
      <c r="AY450" s="2"/>
      <c r="AZ450" s="2"/>
      <c r="BA450" s="2"/>
      <c r="BB450" s="2"/>
      <c r="BC450" s="2"/>
      <c r="BD450" s="2"/>
      <c r="BE450" s="2"/>
      <c r="BF450" s="2"/>
      <c r="BG450" s="2"/>
      <c r="BH450" s="2"/>
      <c r="BI450" s="2"/>
      <c r="BJ450" s="2"/>
      <c r="BK450" s="2"/>
      <c r="BL450" s="2"/>
      <c r="BM450" s="2"/>
      <c r="BN450" s="2"/>
      <c r="BO450" s="2"/>
      <c r="BP450" s="2"/>
      <c r="BQ450" s="2"/>
      <c r="BR450" s="2"/>
      <c r="BS450" s="2"/>
      <c r="BT450" s="2"/>
      <c r="BU450" s="2"/>
      <c r="BV450" s="2"/>
      <c r="BW450" s="2"/>
      <c r="BX450" s="2"/>
      <c r="BY450" s="2"/>
      <c r="BZ450" s="2"/>
      <c r="CA450" s="2"/>
      <c r="CB450" s="2"/>
      <c r="CC450" s="2"/>
    </row>
    <row r="451" spans="2:81" x14ac:dyDescent="0.2">
      <c r="B451" s="91"/>
      <c r="C451" s="91"/>
      <c r="D451" s="91"/>
      <c r="E451" s="91"/>
      <c r="F451" s="91"/>
      <c r="G451" s="91"/>
      <c r="H451" s="92"/>
      <c r="I451" s="109"/>
      <c r="J451" s="92"/>
      <c r="K451" s="92"/>
      <c r="L451" s="92"/>
      <c r="M451" s="92"/>
      <c r="N451" s="141"/>
      <c r="O451" s="93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2"/>
      <c r="AT451" s="2"/>
      <c r="AU451" s="2"/>
      <c r="AV451" s="2"/>
      <c r="AW451" s="2"/>
      <c r="AX451" s="2"/>
      <c r="AY451" s="2"/>
      <c r="AZ451" s="2"/>
      <c r="BA451" s="2"/>
      <c r="BB451" s="2"/>
      <c r="BC451" s="2"/>
      <c r="BD451" s="2"/>
      <c r="BE451" s="2"/>
      <c r="BF451" s="2"/>
      <c r="BG451" s="2"/>
      <c r="BH451" s="2"/>
      <c r="BI451" s="2"/>
      <c r="BJ451" s="2"/>
      <c r="BK451" s="2"/>
      <c r="BL451" s="2"/>
      <c r="BM451" s="2"/>
      <c r="BN451" s="2"/>
      <c r="BO451" s="2"/>
      <c r="BP451" s="2"/>
      <c r="BQ451" s="2"/>
      <c r="BR451" s="2"/>
      <c r="BS451" s="2"/>
      <c r="BT451" s="2"/>
      <c r="BU451" s="2"/>
      <c r="BV451" s="2"/>
      <c r="BW451" s="2"/>
      <c r="BX451" s="2"/>
      <c r="BY451" s="2"/>
      <c r="BZ451" s="2"/>
      <c r="CA451" s="2"/>
      <c r="CB451" s="2"/>
      <c r="CC451" s="2"/>
    </row>
    <row r="452" spans="2:81" x14ac:dyDescent="0.2">
      <c r="B452" s="91"/>
      <c r="C452" s="91"/>
      <c r="D452" s="91"/>
      <c r="E452" s="91"/>
      <c r="F452" s="91"/>
      <c r="G452" s="91"/>
      <c r="H452" s="92"/>
      <c r="I452" s="109"/>
      <c r="J452" s="92"/>
      <c r="K452" s="92"/>
      <c r="L452" s="92"/>
      <c r="M452" s="92"/>
      <c r="N452" s="141"/>
      <c r="O452" s="93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"/>
      <c r="AT452" s="2"/>
      <c r="AU452" s="2"/>
      <c r="AV452" s="2"/>
      <c r="AW452" s="2"/>
      <c r="AX452" s="2"/>
      <c r="AY452" s="2"/>
      <c r="AZ452" s="2"/>
      <c r="BA452" s="2"/>
      <c r="BB452" s="2"/>
      <c r="BC452" s="2"/>
      <c r="BD452" s="2"/>
      <c r="BE452" s="2"/>
      <c r="BF452" s="2"/>
      <c r="BG452" s="2"/>
      <c r="BH452" s="2"/>
      <c r="BI452" s="2"/>
      <c r="BJ452" s="2"/>
      <c r="BK452" s="2"/>
      <c r="BL452" s="2"/>
      <c r="BM452" s="2"/>
      <c r="BN452" s="2"/>
      <c r="BO452" s="2"/>
      <c r="BP452" s="2"/>
      <c r="BQ452" s="2"/>
      <c r="BR452" s="2"/>
      <c r="BS452" s="2"/>
      <c r="BT452" s="2"/>
      <c r="BU452" s="2"/>
      <c r="BV452" s="2"/>
      <c r="BW452" s="2"/>
      <c r="BX452" s="2"/>
      <c r="BY452" s="2"/>
      <c r="BZ452" s="2"/>
      <c r="CA452" s="2"/>
      <c r="CB452" s="2"/>
      <c r="CC452" s="2"/>
    </row>
    <row r="453" spans="2:81" x14ac:dyDescent="0.2">
      <c r="B453" s="91"/>
      <c r="C453" s="91"/>
      <c r="D453" s="91"/>
      <c r="E453" s="91"/>
      <c r="F453" s="91"/>
      <c r="G453" s="91"/>
      <c r="H453" s="92"/>
      <c r="I453" s="109"/>
      <c r="J453" s="92"/>
      <c r="K453" s="92"/>
      <c r="L453" s="92"/>
      <c r="M453" s="92"/>
      <c r="N453" s="141"/>
      <c r="O453" s="93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"/>
      <c r="AT453" s="2"/>
      <c r="AU453" s="2"/>
      <c r="AV453" s="2"/>
      <c r="AW453" s="2"/>
      <c r="AX453" s="2"/>
      <c r="AY453" s="2"/>
      <c r="AZ453" s="2"/>
      <c r="BA453" s="2"/>
      <c r="BB453" s="2"/>
      <c r="BC453" s="2"/>
      <c r="BD453" s="2"/>
      <c r="BE453" s="2"/>
      <c r="BF453" s="2"/>
      <c r="BG453" s="2"/>
      <c r="BH453" s="2"/>
      <c r="BI453" s="2"/>
      <c r="BJ453" s="2"/>
      <c r="BK453" s="2"/>
      <c r="BL453" s="2"/>
      <c r="BM453" s="2"/>
      <c r="BN453" s="2"/>
      <c r="BO453" s="2"/>
      <c r="BP453" s="2"/>
      <c r="BQ453" s="2"/>
      <c r="BR453" s="2"/>
      <c r="BS453" s="2"/>
      <c r="BT453" s="2"/>
      <c r="BU453" s="2"/>
      <c r="BV453" s="2"/>
      <c r="BW453" s="2"/>
      <c r="BX453" s="2"/>
      <c r="BY453" s="2"/>
      <c r="BZ453" s="2"/>
      <c r="CA453" s="2"/>
      <c r="CB453" s="2"/>
      <c r="CC453" s="2"/>
    </row>
    <row r="454" spans="2:81" x14ac:dyDescent="0.2">
      <c r="B454" s="91"/>
      <c r="C454" s="91"/>
      <c r="D454" s="91"/>
      <c r="E454" s="91"/>
      <c r="F454" s="91"/>
      <c r="G454" s="91"/>
      <c r="H454" s="92"/>
      <c r="I454" s="109"/>
      <c r="J454" s="92"/>
      <c r="K454" s="92"/>
      <c r="L454" s="92"/>
      <c r="M454" s="92"/>
      <c r="N454" s="141"/>
      <c r="O454" s="93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"/>
      <c r="AT454" s="2"/>
      <c r="AU454" s="2"/>
      <c r="AV454" s="2"/>
      <c r="AW454" s="2"/>
      <c r="AX454" s="2"/>
      <c r="AY454" s="2"/>
      <c r="AZ454" s="2"/>
      <c r="BA454" s="2"/>
      <c r="BB454" s="2"/>
      <c r="BC454" s="2"/>
      <c r="BD454" s="2"/>
      <c r="BE454" s="2"/>
      <c r="BF454" s="2"/>
      <c r="BG454" s="2"/>
      <c r="BH454" s="2"/>
      <c r="BI454" s="2"/>
      <c r="BJ454" s="2"/>
      <c r="BK454" s="2"/>
      <c r="BL454" s="2"/>
      <c r="BM454" s="2"/>
      <c r="BN454" s="2"/>
      <c r="BO454" s="2"/>
      <c r="BP454" s="2"/>
      <c r="BQ454" s="2"/>
      <c r="BR454" s="2"/>
      <c r="BS454" s="2"/>
      <c r="BT454" s="2"/>
      <c r="BU454" s="2"/>
      <c r="BV454" s="2"/>
      <c r="BW454" s="2"/>
      <c r="BX454" s="2"/>
      <c r="BY454" s="2"/>
      <c r="BZ454" s="2"/>
      <c r="CA454" s="2"/>
      <c r="CB454" s="2"/>
      <c r="CC454" s="2"/>
    </row>
    <row r="455" spans="2:81" x14ac:dyDescent="0.2">
      <c r="B455" s="91"/>
      <c r="C455" s="91"/>
      <c r="D455" s="91"/>
      <c r="E455" s="91"/>
      <c r="F455" s="91"/>
      <c r="G455" s="91"/>
      <c r="H455" s="92"/>
      <c r="I455" s="109"/>
      <c r="J455" s="92"/>
      <c r="K455" s="92"/>
      <c r="L455" s="92"/>
      <c r="M455" s="92"/>
      <c r="N455" s="141"/>
      <c r="O455" s="93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"/>
      <c r="AT455" s="2"/>
      <c r="AU455" s="2"/>
      <c r="AV455" s="2"/>
      <c r="AW455" s="2"/>
      <c r="AX455" s="2"/>
      <c r="AY455" s="2"/>
      <c r="AZ455" s="2"/>
      <c r="BA455" s="2"/>
      <c r="BB455" s="2"/>
      <c r="BC455" s="2"/>
      <c r="BD455" s="2"/>
      <c r="BE455" s="2"/>
      <c r="BF455" s="2"/>
      <c r="BG455" s="2"/>
      <c r="BH455" s="2"/>
      <c r="BI455" s="2"/>
      <c r="BJ455" s="2"/>
      <c r="BK455" s="2"/>
      <c r="BL455" s="2"/>
      <c r="BM455" s="2"/>
      <c r="BN455" s="2"/>
      <c r="BO455" s="2"/>
      <c r="BP455" s="2"/>
      <c r="BQ455" s="2"/>
      <c r="BR455" s="2"/>
      <c r="BS455" s="2"/>
      <c r="BT455" s="2"/>
      <c r="BU455" s="2"/>
      <c r="BV455" s="2"/>
      <c r="BW455" s="2"/>
      <c r="BX455" s="2"/>
      <c r="BY455" s="2"/>
      <c r="BZ455" s="2"/>
      <c r="CA455" s="2"/>
      <c r="CB455" s="2"/>
      <c r="CC455" s="2"/>
    </row>
    <row r="456" spans="2:81" x14ac:dyDescent="0.2">
      <c r="B456" s="91"/>
      <c r="C456" s="91"/>
      <c r="D456" s="91"/>
      <c r="E456" s="91"/>
      <c r="F456" s="91"/>
      <c r="G456" s="91"/>
      <c r="H456" s="92"/>
      <c r="I456" s="109"/>
      <c r="J456" s="92"/>
      <c r="K456" s="92"/>
      <c r="L456" s="92"/>
      <c r="M456" s="92"/>
      <c r="N456" s="141"/>
      <c r="O456" s="93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"/>
      <c r="AT456" s="2"/>
      <c r="AU456" s="2"/>
      <c r="AV456" s="2"/>
      <c r="AW456" s="2"/>
      <c r="AX456" s="2"/>
      <c r="AY456" s="2"/>
      <c r="AZ456" s="2"/>
      <c r="BA456" s="2"/>
      <c r="BB456" s="2"/>
      <c r="BC456" s="2"/>
      <c r="BD456" s="2"/>
      <c r="BE456" s="2"/>
      <c r="BF456" s="2"/>
      <c r="BG456" s="2"/>
      <c r="BH456" s="2"/>
      <c r="BI456" s="2"/>
      <c r="BJ456" s="2"/>
      <c r="BK456" s="2"/>
      <c r="BL456" s="2"/>
      <c r="BM456" s="2"/>
      <c r="BN456" s="2"/>
      <c r="BO456" s="2"/>
      <c r="BP456" s="2"/>
      <c r="BQ456" s="2"/>
      <c r="BR456" s="2"/>
      <c r="BS456" s="2"/>
      <c r="BT456" s="2"/>
      <c r="BU456" s="2"/>
      <c r="BV456" s="2"/>
      <c r="BW456" s="2"/>
      <c r="BX456" s="2"/>
      <c r="BY456" s="2"/>
      <c r="BZ456" s="2"/>
      <c r="CA456" s="2"/>
      <c r="CB456" s="2"/>
      <c r="CC456" s="2"/>
    </row>
    <row r="457" spans="2:81" x14ac:dyDescent="0.2">
      <c r="B457" s="91"/>
      <c r="C457" s="91"/>
      <c r="D457" s="91"/>
      <c r="E457" s="91"/>
      <c r="F457" s="91"/>
      <c r="G457" s="91"/>
      <c r="H457" s="92"/>
      <c r="I457" s="109"/>
      <c r="J457" s="92"/>
      <c r="K457" s="92"/>
      <c r="L457" s="92"/>
      <c r="M457" s="92"/>
      <c r="N457" s="141"/>
      <c r="O457" s="93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2"/>
      <c r="AT457" s="2"/>
      <c r="AU457" s="2"/>
      <c r="AV457" s="2"/>
      <c r="AW457" s="2"/>
      <c r="AX457" s="2"/>
      <c r="AY457" s="2"/>
      <c r="AZ457" s="2"/>
      <c r="BA457" s="2"/>
      <c r="BB457" s="2"/>
      <c r="BC457" s="2"/>
      <c r="BD457" s="2"/>
      <c r="BE457" s="2"/>
      <c r="BF457" s="2"/>
      <c r="BG457" s="2"/>
      <c r="BH457" s="2"/>
      <c r="BI457" s="2"/>
      <c r="BJ457" s="2"/>
      <c r="BK457" s="2"/>
      <c r="BL457" s="2"/>
      <c r="BM457" s="2"/>
      <c r="BN457" s="2"/>
      <c r="BO457" s="2"/>
      <c r="BP457" s="2"/>
      <c r="BQ457" s="2"/>
      <c r="BR457" s="2"/>
      <c r="BS457" s="2"/>
      <c r="BT457" s="2"/>
      <c r="BU457" s="2"/>
      <c r="BV457" s="2"/>
      <c r="BW457" s="2"/>
      <c r="BX457" s="2"/>
      <c r="BY457" s="2"/>
      <c r="BZ457" s="2"/>
      <c r="CA457" s="2"/>
      <c r="CB457" s="2"/>
      <c r="CC457" s="2"/>
    </row>
    <row r="458" spans="2:81" x14ac:dyDescent="0.2">
      <c r="B458" s="91"/>
      <c r="C458" s="91"/>
      <c r="D458" s="91"/>
      <c r="E458" s="91"/>
      <c r="F458" s="91"/>
      <c r="G458" s="91"/>
      <c r="H458" s="92"/>
      <c r="I458" s="109"/>
      <c r="J458" s="92"/>
      <c r="K458" s="92"/>
      <c r="L458" s="92"/>
      <c r="M458" s="92"/>
      <c r="N458" s="141"/>
      <c r="O458" s="93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2"/>
      <c r="AT458" s="2"/>
      <c r="AU458" s="2"/>
      <c r="AV458" s="2"/>
      <c r="AW458" s="2"/>
      <c r="AX458" s="2"/>
      <c r="AY458" s="2"/>
      <c r="AZ458" s="2"/>
      <c r="BA458" s="2"/>
      <c r="BB458" s="2"/>
      <c r="BC458" s="2"/>
      <c r="BD458" s="2"/>
      <c r="BE458" s="2"/>
      <c r="BF458" s="2"/>
      <c r="BG458" s="2"/>
      <c r="BH458" s="2"/>
      <c r="BI458" s="2"/>
      <c r="BJ458" s="2"/>
      <c r="BK458" s="2"/>
      <c r="BL458" s="2"/>
      <c r="BM458" s="2"/>
      <c r="BN458" s="2"/>
      <c r="BO458" s="2"/>
      <c r="BP458" s="2"/>
      <c r="BQ458" s="2"/>
      <c r="BR458" s="2"/>
      <c r="BS458" s="2"/>
      <c r="BT458" s="2"/>
      <c r="BU458" s="2"/>
      <c r="BV458" s="2"/>
      <c r="BW458" s="2"/>
      <c r="BX458" s="2"/>
      <c r="BY458" s="2"/>
      <c r="BZ458" s="2"/>
      <c r="CA458" s="2"/>
      <c r="CB458" s="2"/>
      <c r="CC458" s="2"/>
    </row>
    <row r="459" spans="2:81" x14ac:dyDescent="0.2">
      <c r="B459" s="91"/>
      <c r="C459" s="91"/>
      <c r="D459" s="91"/>
      <c r="E459" s="91"/>
      <c r="F459" s="91"/>
      <c r="G459" s="91"/>
      <c r="H459" s="92"/>
      <c r="I459" s="109"/>
      <c r="J459" s="92"/>
      <c r="K459" s="92"/>
      <c r="L459" s="92"/>
      <c r="M459" s="92"/>
      <c r="N459" s="141"/>
      <c r="O459" s="93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2"/>
      <c r="AT459" s="2"/>
      <c r="AU459" s="2"/>
      <c r="AV459" s="2"/>
      <c r="AW459" s="2"/>
      <c r="AX459" s="2"/>
      <c r="AY459" s="2"/>
      <c r="AZ459" s="2"/>
      <c r="BA459" s="2"/>
      <c r="BB459" s="2"/>
      <c r="BC459" s="2"/>
      <c r="BD459" s="2"/>
      <c r="BE459" s="2"/>
      <c r="BF459" s="2"/>
      <c r="BG459" s="2"/>
      <c r="BH459" s="2"/>
      <c r="BI459" s="2"/>
      <c r="BJ459" s="2"/>
      <c r="BK459" s="2"/>
      <c r="BL459" s="2"/>
      <c r="BM459" s="2"/>
      <c r="BN459" s="2"/>
      <c r="BO459" s="2"/>
      <c r="BP459" s="2"/>
      <c r="BQ459" s="2"/>
      <c r="BR459" s="2"/>
      <c r="BS459" s="2"/>
      <c r="BT459" s="2"/>
      <c r="BU459" s="2"/>
      <c r="BV459" s="2"/>
      <c r="BW459" s="2"/>
      <c r="BX459" s="2"/>
      <c r="BY459" s="2"/>
      <c r="BZ459" s="2"/>
      <c r="CA459" s="2"/>
      <c r="CB459" s="2"/>
      <c r="CC459" s="2"/>
    </row>
    <row r="460" spans="2:81" x14ac:dyDescent="0.2">
      <c r="B460" s="91"/>
      <c r="C460" s="91"/>
      <c r="D460" s="91"/>
      <c r="E460" s="91"/>
      <c r="F460" s="91"/>
      <c r="G460" s="91"/>
      <c r="H460" s="92"/>
      <c r="I460" s="109"/>
      <c r="J460" s="92"/>
      <c r="K460" s="92"/>
      <c r="L460" s="92"/>
      <c r="M460" s="92"/>
      <c r="N460" s="141"/>
      <c r="O460" s="93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2"/>
      <c r="AT460" s="2"/>
      <c r="AU460" s="2"/>
      <c r="AV460" s="2"/>
      <c r="AW460" s="2"/>
      <c r="AX460" s="2"/>
      <c r="AY460" s="2"/>
      <c r="AZ460" s="2"/>
      <c r="BA460" s="2"/>
      <c r="BB460" s="2"/>
      <c r="BC460" s="2"/>
      <c r="BD460" s="2"/>
      <c r="BE460" s="2"/>
      <c r="BF460" s="2"/>
      <c r="BG460" s="2"/>
      <c r="BH460" s="2"/>
      <c r="BI460" s="2"/>
      <c r="BJ460" s="2"/>
      <c r="BK460" s="2"/>
      <c r="BL460" s="2"/>
      <c r="BM460" s="2"/>
      <c r="BN460" s="2"/>
      <c r="BO460" s="2"/>
      <c r="BP460" s="2"/>
      <c r="BQ460" s="2"/>
      <c r="BR460" s="2"/>
      <c r="BS460" s="2"/>
      <c r="BT460" s="2"/>
      <c r="BU460" s="2"/>
      <c r="BV460" s="2"/>
      <c r="BW460" s="2"/>
      <c r="BX460" s="2"/>
      <c r="BY460" s="2"/>
      <c r="BZ460" s="2"/>
      <c r="CA460" s="2"/>
      <c r="CB460" s="2"/>
      <c r="CC460" s="2"/>
    </row>
    <row r="461" spans="2:81" x14ac:dyDescent="0.2">
      <c r="B461" s="91"/>
      <c r="C461" s="91"/>
      <c r="D461" s="91"/>
      <c r="E461" s="91"/>
      <c r="F461" s="91"/>
      <c r="G461" s="91"/>
      <c r="H461" s="92"/>
      <c r="I461" s="109"/>
      <c r="J461" s="92"/>
      <c r="K461" s="92"/>
      <c r="L461" s="92"/>
      <c r="M461" s="92"/>
      <c r="N461" s="141"/>
      <c r="O461" s="93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2"/>
      <c r="AT461" s="2"/>
      <c r="AU461" s="2"/>
      <c r="AV461" s="2"/>
      <c r="AW461" s="2"/>
      <c r="AX461" s="2"/>
      <c r="AY461" s="2"/>
      <c r="AZ461" s="2"/>
      <c r="BA461" s="2"/>
      <c r="BB461" s="2"/>
      <c r="BC461" s="2"/>
      <c r="BD461" s="2"/>
      <c r="BE461" s="2"/>
      <c r="BF461" s="2"/>
      <c r="BG461" s="2"/>
      <c r="BH461" s="2"/>
      <c r="BI461" s="2"/>
      <c r="BJ461" s="2"/>
      <c r="BK461" s="2"/>
      <c r="BL461" s="2"/>
      <c r="BM461" s="2"/>
      <c r="BN461" s="2"/>
      <c r="BO461" s="2"/>
      <c r="BP461" s="2"/>
      <c r="BQ461" s="2"/>
      <c r="BR461" s="2"/>
      <c r="BS461" s="2"/>
      <c r="BT461" s="2"/>
      <c r="BU461" s="2"/>
      <c r="BV461" s="2"/>
      <c r="BW461" s="2"/>
      <c r="BX461" s="2"/>
      <c r="BY461" s="2"/>
      <c r="BZ461" s="2"/>
      <c r="CA461" s="2"/>
      <c r="CB461" s="2"/>
      <c r="CC461" s="2"/>
    </row>
    <row r="462" spans="2:81" x14ac:dyDescent="0.2">
      <c r="B462" s="91"/>
      <c r="C462" s="91"/>
      <c r="D462" s="91"/>
      <c r="E462" s="91"/>
      <c r="F462" s="91"/>
      <c r="G462" s="91"/>
      <c r="H462" s="92"/>
      <c r="I462" s="109"/>
      <c r="J462" s="92"/>
      <c r="K462" s="92"/>
      <c r="L462" s="92"/>
      <c r="M462" s="92"/>
      <c r="N462" s="141"/>
      <c r="O462" s="93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2"/>
      <c r="AT462" s="2"/>
      <c r="AU462" s="2"/>
      <c r="AV462" s="2"/>
      <c r="AW462" s="2"/>
      <c r="AX462" s="2"/>
      <c r="AY462" s="2"/>
      <c r="AZ462" s="2"/>
      <c r="BA462" s="2"/>
      <c r="BB462" s="2"/>
      <c r="BC462" s="2"/>
      <c r="BD462" s="2"/>
      <c r="BE462" s="2"/>
      <c r="BF462" s="2"/>
      <c r="BG462" s="2"/>
      <c r="BH462" s="2"/>
      <c r="BI462" s="2"/>
      <c r="BJ462" s="2"/>
      <c r="BK462" s="2"/>
      <c r="BL462" s="2"/>
      <c r="BM462" s="2"/>
      <c r="BN462" s="2"/>
      <c r="BO462" s="2"/>
      <c r="BP462" s="2"/>
      <c r="BQ462" s="2"/>
      <c r="BR462" s="2"/>
      <c r="BS462" s="2"/>
      <c r="BT462" s="2"/>
      <c r="BU462" s="2"/>
      <c r="BV462" s="2"/>
      <c r="BW462" s="2"/>
      <c r="BX462" s="2"/>
      <c r="BY462" s="2"/>
      <c r="BZ462" s="2"/>
      <c r="CA462" s="2"/>
      <c r="CB462" s="2"/>
      <c r="CC462" s="2"/>
    </row>
    <row r="463" spans="2:81" x14ac:dyDescent="0.2">
      <c r="B463" s="91"/>
      <c r="C463" s="91"/>
      <c r="D463" s="91"/>
      <c r="E463" s="91"/>
      <c r="F463" s="91"/>
      <c r="G463" s="91"/>
      <c r="H463" s="92"/>
      <c r="I463" s="109"/>
      <c r="J463" s="92"/>
      <c r="K463" s="92"/>
      <c r="L463" s="92"/>
      <c r="M463" s="92"/>
      <c r="N463" s="141"/>
      <c r="O463" s="93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2"/>
      <c r="AT463" s="2"/>
      <c r="AU463" s="2"/>
      <c r="AV463" s="2"/>
      <c r="AW463" s="2"/>
      <c r="AX463" s="2"/>
      <c r="AY463" s="2"/>
      <c r="AZ463" s="2"/>
      <c r="BA463" s="2"/>
      <c r="BB463" s="2"/>
      <c r="BC463" s="2"/>
      <c r="BD463" s="2"/>
      <c r="BE463" s="2"/>
      <c r="BF463" s="2"/>
      <c r="BG463" s="2"/>
      <c r="BH463" s="2"/>
      <c r="BI463" s="2"/>
      <c r="BJ463" s="2"/>
      <c r="BK463" s="2"/>
      <c r="BL463" s="2"/>
      <c r="BM463" s="2"/>
      <c r="BN463" s="2"/>
      <c r="BO463" s="2"/>
      <c r="BP463" s="2"/>
      <c r="BQ463" s="2"/>
      <c r="BR463" s="2"/>
      <c r="BS463" s="2"/>
      <c r="BT463" s="2"/>
      <c r="BU463" s="2"/>
      <c r="BV463" s="2"/>
      <c r="BW463" s="2"/>
      <c r="BX463" s="2"/>
      <c r="BY463" s="2"/>
      <c r="BZ463" s="2"/>
      <c r="CA463" s="2"/>
      <c r="CB463" s="2"/>
      <c r="CC463" s="2"/>
    </row>
    <row r="464" spans="2:81" x14ac:dyDescent="0.2">
      <c r="B464" s="91"/>
      <c r="C464" s="91"/>
      <c r="D464" s="91"/>
      <c r="E464" s="91"/>
      <c r="F464" s="91"/>
      <c r="G464" s="91"/>
      <c r="H464" s="92"/>
      <c r="I464" s="109"/>
      <c r="J464" s="92"/>
      <c r="K464" s="92"/>
      <c r="L464" s="92"/>
      <c r="M464" s="92"/>
      <c r="N464" s="141"/>
      <c r="O464" s="93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2"/>
      <c r="AT464" s="2"/>
      <c r="AU464" s="2"/>
      <c r="AV464" s="2"/>
      <c r="AW464" s="2"/>
      <c r="AX464" s="2"/>
      <c r="AY464" s="2"/>
      <c r="AZ464" s="2"/>
      <c r="BA464" s="2"/>
      <c r="BB464" s="2"/>
      <c r="BC464" s="2"/>
      <c r="BD464" s="2"/>
      <c r="BE464" s="2"/>
      <c r="BF464" s="2"/>
      <c r="BG464" s="2"/>
      <c r="BH464" s="2"/>
      <c r="BI464" s="2"/>
      <c r="BJ464" s="2"/>
      <c r="BK464" s="2"/>
      <c r="BL464" s="2"/>
      <c r="BM464" s="2"/>
      <c r="BN464" s="2"/>
      <c r="BO464" s="2"/>
      <c r="BP464" s="2"/>
      <c r="BQ464" s="2"/>
      <c r="BR464" s="2"/>
      <c r="BS464" s="2"/>
      <c r="BT464" s="2"/>
      <c r="BU464" s="2"/>
      <c r="BV464" s="2"/>
      <c r="BW464" s="2"/>
      <c r="BX464" s="2"/>
      <c r="BY464" s="2"/>
      <c r="BZ464" s="2"/>
      <c r="CA464" s="2"/>
      <c r="CB464" s="2"/>
      <c r="CC464" s="2"/>
    </row>
    <row r="465" spans="2:81" x14ac:dyDescent="0.2">
      <c r="B465" s="91"/>
      <c r="C465" s="91"/>
      <c r="D465" s="91"/>
      <c r="E465" s="91"/>
      <c r="F465" s="91"/>
      <c r="G465" s="91"/>
      <c r="H465" s="92"/>
      <c r="I465" s="109"/>
      <c r="J465" s="92"/>
      <c r="K465" s="92"/>
      <c r="L465" s="92"/>
      <c r="M465" s="92"/>
      <c r="N465" s="141"/>
      <c r="O465" s="93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"/>
      <c r="AT465" s="2"/>
      <c r="AU465" s="2"/>
      <c r="AV465" s="2"/>
      <c r="AW465" s="2"/>
      <c r="AX465" s="2"/>
      <c r="AY465" s="2"/>
      <c r="AZ465" s="2"/>
      <c r="BA465" s="2"/>
      <c r="BB465" s="2"/>
      <c r="BC465" s="2"/>
      <c r="BD465" s="2"/>
      <c r="BE465" s="2"/>
      <c r="BF465" s="2"/>
      <c r="BG465" s="2"/>
      <c r="BH465" s="2"/>
      <c r="BI465" s="2"/>
      <c r="BJ465" s="2"/>
      <c r="BK465" s="2"/>
      <c r="BL465" s="2"/>
      <c r="BM465" s="2"/>
      <c r="BN465" s="2"/>
      <c r="BO465" s="2"/>
      <c r="BP465" s="2"/>
      <c r="BQ465" s="2"/>
      <c r="BR465" s="2"/>
      <c r="BS465" s="2"/>
      <c r="BT465" s="2"/>
      <c r="BU465" s="2"/>
      <c r="BV465" s="2"/>
      <c r="BW465" s="2"/>
      <c r="BX465" s="2"/>
      <c r="BY465" s="2"/>
      <c r="BZ465" s="2"/>
      <c r="CA465" s="2"/>
      <c r="CB465" s="2"/>
      <c r="CC465" s="2"/>
    </row>
    <row r="466" spans="2:81" x14ac:dyDescent="0.2">
      <c r="B466" s="91"/>
      <c r="C466" s="91"/>
      <c r="D466" s="91"/>
      <c r="E466" s="91"/>
      <c r="F466" s="91"/>
      <c r="G466" s="91"/>
      <c r="H466" s="92"/>
      <c r="I466" s="109"/>
      <c r="J466" s="92"/>
      <c r="K466" s="92"/>
      <c r="L466" s="92"/>
      <c r="M466" s="92"/>
      <c r="N466" s="141"/>
      <c r="O466" s="93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"/>
      <c r="AT466" s="2"/>
      <c r="AU466" s="2"/>
      <c r="AV466" s="2"/>
      <c r="AW466" s="2"/>
      <c r="AX466" s="2"/>
      <c r="AY466" s="2"/>
      <c r="AZ466" s="2"/>
      <c r="BA466" s="2"/>
      <c r="BB466" s="2"/>
      <c r="BC466" s="2"/>
      <c r="BD466" s="2"/>
      <c r="BE466" s="2"/>
      <c r="BF466" s="2"/>
      <c r="BG466" s="2"/>
      <c r="BH466" s="2"/>
      <c r="BI466" s="2"/>
      <c r="BJ466" s="2"/>
      <c r="BK466" s="2"/>
      <c r="BL466" s="2"/>
      <c r="BM466" s="2"/>
      <c r="BN466" s="2"/>
      <c r="BO466" s="2"/>
      <c r="BP466" s="2"/>
      <c r="BQ466" s="2"/>
      <c r="BR466" s="2"/>
      <c r="BS466" s="2"/>
      <c r="BT466" s="2"/>
      <c r="BU466" s="2"/>
      <c r="BV466" s="2"/>
      <c r="BW466" s="2"/>
      <c r="BX466" s="2"/>
      <c r="BY466" s="2"/>
      <c r="BZ466" s="2"/>
      <c r="CA466" s="2"/>
      <c r="CB466" s="2"/>
      <c r="CC466" s="2"/>
    </row>
    <row r="467" spans="2:81" x14ac:dyDescent="0.2">
      <c r="B467" s="91"/>
      <c r="C467" s="91"/>
      <c r="D467" s="91"/>
      <c r="E467" s="91"/>
      <c r="F467" s="91"/>
      <c r="G467" s="91"/>
      <c r="H467" s="92"/>
      <c r="I467" s="109"/>
      <c r="J467" s="92"/>
      <c r="K467" s="92"/>
      <c r="L467" s="92"/>
      <c r="M467" s="92"/>
      <c r="N467" s="141"/>
      <c r="O467" s="93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"/>
      <c r="AT467" s="2"/>
      <c r="AU467" s="2"/>
      <c r="AV467" s="2"/>
      <c r="AW467" s="2"/>
      <c r="AX467" s="2"/>
      <c r="AY467" s="2"/>
      <c r="AZ467" s="2"/>
      <c r="BA467" s="2"/>
      <c r="BB467" s="2"/>
      <c r="BC467" s="2"/>
      <c r="BD467" s="2"/>
      <c r="BE467" s="2"/>
      <c r="BF467" s="2"/>
      <c r="BG467" s="2"/>
      <c r="BH467" s="2"/>
      <c r="BI467" s="2"/>
      <c r="BJ467" s="2"/>
      <c r="BK467" s="2"/>
      <c r="BL467" s="2"/>
      <c r="BM467" s="2"/>
      <c r="BN467" s="2"/>
      <c r="BO467" s="2"/>
      <c r="BP467" s="2"/>
      <c r="BQ467" s="2"/>
      <c r="BR467" s="2"/>
      <c r="BS467" s="2"/>
      <c r="BT467" s="2"/>
      <c r="BU467" s="2"/>
      <c r="BV467" s="2"/>
      <c r="BW467" s="2"/>
      <c r="BX467" s="2"/>
      <c r="BY467" s="2"/>
      <c r="BZ467" s="2"/>
      <c r="CA467" s="2"/>
      <c r="CB467" s="2"/>
      <c r="CC467" s="2"/>
    </row>
    <row r="468" spans="2:81" x14ac:dyDescent="0.2">
      <c r="B468" s="91"/>
      <c r="C468" s="91"/>
      <c r="D468" s="91"/>
      <c r="E468" s="91"/>
      <c r="F468" s="91"/>
      <c r="G468" s="91"/>
      <c r="H468" s="92"/>
      <c r="I468" s="109"/>
      <c r="J468" s="92"/>
      <c r="K468" s="92"/>
      <c r="L468" s="92"/>
      <c r="M468" s="92"/>
      <c r="N468" s="141"/>
      <c r="O468" s="93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2"/>
      <c r="AT468" s="2"/>
      <c r="AU468" s="2"/>
      <c r="AV468" s="2"/>
      <c r="AW468" s="2"/>
      <c r="AX468" s="2"/>
      <c r="AY468" s="2"/>
      <c r="AZ468" s="2"/>
      <c r="BA468" s="2"/>
      <c r="BB468" s="2"/>
      <c r="BC468" s="2"/>
      <c r="BD468" s="2"/>
      <c r="BE468" s="2"/>
      <c r="BF468" s="2"/>
      <c r="BG468" s="2"/>
      <c r="BH468" s="2"/>
      <c r="BI468" s="2"/>
      <c r="BJ468" s="2"/>
      <c r="BK468" s="2"/>
      <c r="BL468" s="2"/>
      <c r="BM468" s="2"/>
      <c r="BN468" s="2"/>
      <c r="BO468" s="2"/>
      <c r="BP468" s="2"/>
      <c r="BQ468" s="2"/>
      <c r="BR468" s="2"/>
      <c r="BS468" s="2"/>
      <c r="BT468" s="2"/>
      <c r="BU468" s="2"/>
      <c r="BV468" s="2"/>
      <c r="BW468" s="2"/>
      <c r="BX468" s="2"/>
      <c r="BY468" s="2"/>
      <c r="BZ468" s="2"/>
      <c r="CA468" s="2"/>
      <c r="CB468" s="2"/>
      <c r="CC468" s="2"/>
    </row>
    <row r="469" spans="2:81" x14ac:dyDescent="0.2">
      <c r="B469" s="91"/>
      <c r="C469" s="91"/>
      <c r="D469" s="91"/>
      <c r="E469" s="91"/>
      <c r="F469" s="91"/>
      <c r="G469" s="91"/>
      <c r="H469" s="92"/>
      <c r="I469" s="109"/>
      <c r="J469" s="92"/>
      <c r="K469" s="92"/>
      <c r="L469" s="92"/>
      <c r="M469" s="92"/>
      <c r="N469" s="141"/>
      <c r="O469" s="93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2"/>
      <c r="AT469" s="2"/>
      <c r="AU469" s="2"/>
      <c r="AV469" s="2"/>
      <c r="AW469" s="2"/>
      <c r="AX469" s="2"/>
      <c r="AY469" s="2"/>
      <c r="AZ469" s="2"/>
      <c r="BA469" s="2"/>
      <c r="BB469" s="2"/>
      <c r="BC469" s="2"/>
      <c r="BD469" s="2"/>
      <c r="BE469" s="2"/>
      <c r="BF469" s="2"/>
      <c r="BG469" s="2"/>
      <c r="BH469" s="2"/>
      <c r="BI469" s="2"/>
      <c r="BJ469" s="2"/>
      <c r="BK469" s="2"/>
      <c r="BL469" s="2"/>
      <c r="BM469" s="2"/>
      <c r="BN469" s="2"/>
      <c r="BO469" s="2"/>
      <c r="BP469" s="2"/>
      <c r="BQ469" s="2"/>
      <c r="BR469" s="2"/>
      <c r="BS469" s="2"/>
      <c r="BT469" s="2"/>
      <c r="BU469" s="2"/>
      <c r="BV469" s="2"/>
      <c r="BW469" s="2"/>
      <c r="BX469" s="2"/>
      <c r="BY469" s="2"/>
      <c r="BZ469" s="2"/>
      <c r="CA469" s="2"/>
      <c r="CB469" s="2"/>
      <c r="CC469" s="2"/>
    </row>
    <row r="470" spans="2:81" x14ac:dyDescent="0.2">
      <c r="B470" s="91"/>
      <c r="C470" s="91"/>
      <c r="D470" s="91"/>
      <c r="E470" s="91"/>
      <c r="F470" s="91"/>
      <c r="G470" s="91"/>
      <c r="H470" s="92"/>
      <c r="I470" s="109"/>
      <c r="J470" s="92"/>
      <c r="K470" s="92"/>
      <c r="L470" s="92"/>
      <c r="M470" s="92"/>
      <c r="N470" s="141"/>
      <c r="O470" s="93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2"/>
      <c r="AT470" s="2"/>
      <c r="AU470" s="2"/>
      <c r="AV470" s="2"/>
      <c r="AW470" s="2"/>
      <c r="AX470" s="2"/>
      <c r="AY470" s="2"/>
      <c r="AZ470" s="2"/>
      <c r="BA470" s="2"/>
      <c r="BB470" s="2"/>
      <c r="BC470" s="2"/>
      <c r="BD470" s="2"/>
      <c r="BE470" s="2"/>
      <c r="BF470" s="2"/>
      <c r="BG470" s="2"/>
      <c r="BH470" s="2"/>
      <c r="BI470" s="2"/>
      <c r="BJ470" s="2"/>
      <c r="BK470" s="2"/>
      <c r="BL470" s="2"/>
      <c r="BM470" s="2"/>
      <c r="BN470" s="2"/>
      <c r="BO470" s="2"/>
      <c r="BP470" s="2"/>
      <c r="BQ470" s="2"/>
      <c r="BR470" s="2"/>
      <c r="BS470" s="2"/>
      <c r="BT470" s="2"/>
      <c r="BU470" s="2"/>
      <c r="BV470" s="2"/>
      <c r="BW470" s="2"/>
      <c r="BX470" s="2"/>
      <c r="BY470" s="2"/>
      <c r="BZ470" s="2"/>
      <c r="CA470" s="2"/>
      <c r="CB470" s="2"/>
      <c r="CC470" s="2"/>
    </row>
    <row r="471" spans="2:81" x14ac:dyDescent="0.2">
      <c r="B471" s="91"/>
      <c r="C471" s="91"/>
      <c r="D471" s="91"/>
      <c r="E471" s="91"/>
      <c r="F471" s="91"/>
      <c r="G471" s="91"/>
      <c r="H471" s="92"/>
      <c r="I471" s="109"/>
      <c r="J471" s="92"/>
      <c r="K471" s="92"/>
      <c r="L471" s="92"/>
      <c r="M471" s="92"/>
      <c r="N471" s="141"/>
      <c r="O471" s="93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2"/>
      <c r="AT471" s="2"/>
      <c r="AU471" s="2"/>
      <c r="AV471" s="2"/>
      <c r="AW471" s="2"/>
      <c r="AX471" s="2"/>
      <c r="AY471" s="2"/>
      <c r="AZ471" s="2"/>
      <c r="BA471" s="2"/>
      <c r="BB471" s="2"/>
      <c r="BC471" s="2"/>
      <c r="BD471" s="2"/>
      <c r="BE471" s="2"/>
      <c r="BF471" s="2"/>
      <c r="BG471" s="2"/>
      <c r="BH471" s="2"/>
      <c r="BI471" s="2"/>
      <c r="BJ471" s="2"/>
      <c r="BK471" s="2"/>
      <c r="BL471" s="2"/>
      <c r="BM471" s="2"/>
      <c r="BN471" s="2"/>
      <c r="BO471" s="2"/>
      <c r="BP471" s="2"/>
      <c r="BQ471" s="2"/>
      <c r="BR471" s="2"/>
      <c r="BS471" s="2"/>
      <c r="BT471" s="2"/>
      <c r="BU471" s="2"/>
      <c r="BV471" s="2"/>
      <c r="BW471" s="2"/>
      <c r="BX471" s="2"/>
      <c r="BY471" s="2"/>
      <c r="BZ471" s="2"/>
      <c r="CA471" s="2"/>
      <c r="CB471" s="2"/>
      <c r="CC471" s="2"/>
    </row>
    <row r="472" spans="2:81" x14ac:dyDescent="0.2">
      <c r="B472" s="91"/>
      <c r="C472" s="91"/>
      <c r="D472" s="91"/>
      <c r="E472" s="91"/>
      <c r="F472" s="91"/>
      <c r="G472" s="91"/>
      <c r="H472" s="92"/>
      <c r="I472" s="109"/>
      <c r="J472" s="92"/>
      <c r="K472" s="92"/>
      <c r="L472" s="92"/>
      <c r="M472" s="92"/>
      <c r="N472" s="141"/>
      <c r="O472" s="93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2"/>
      <c r="AT472" s="2"/>
      <c r="AU472" s="2"/>
      <c r="AV472" s="2"/>
      <c r="AW472" s="2"/>
      <c r="AX472" s="2"/>
      <c r="AY472" s="2"/>
      <c r="AZ472" s="2"/>
      <c r="BA472" s="2"/>
      <c r="BB472" s="2"/>
      <c r="BC472" s="2"/>
      <c r="BD472" s="2"/>
      <c r="BE472" s="2"/>
      <c r="BF472" s="2"/>
      <c r="BG472" s="2"/>
      <c r="BH472" s="2"/>
      <c r="BI472" s="2"/>
      <c r="BJ472" s="2"/>
      <c r="BK472" s="2"/>
      <c r="BL472" s="2"/>
      <c r="BM472" s="2"/>
      <c r="BN472" s="2"/>
      <c r="BO472" s="2"/>
      <c r="BP472" s="2"/>
      <c r="BQ472" s="2"/>
      <c r="BR472" s="2"/>
      <c r="BS472" s="2"/>
      <c r="BT472" s="2"/>
      <c r="BU472" s="2"/>
      <c r="BV472" s="2"/>
      <c r="BW472" s="2"/>
      <c r="BX472" s="2"/>
      <c r="BY472" s="2"/>
      <c r="BZ472" s="2"/>
      <c r="CA472" s="2"/>
      <c r="CB472" s="2"/>
      <c r="CC472" s="2"/>
    </row>
    <row r="473" spans="2:81" x14ac:dyDescent="0.2">
      <c r="B473" s="91"/>
      <c r="C473" s="91"/>
      <c r="D473" s="91"/>
      <c r="E473" s="91"/>
      <c r="F473" s="91"/>
      <c r="G473" s="91"/>
      <c r="H473" s="92"/>
      <c r="I473" s="109"/>
      <c r="J473" s="92"/>
      <c r="K473" s="92"/>
      <c r="L473" s="92"/>
      <c r="M473" s="92"/>
      <c r="N473" s="141"/>
      <c r="O473" s="93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2"/>
      <c r="AT473" s="2"/>
      <c r="AU473" s="2"/>
      <c r="AV473" s="2"/>
      <c r="AW473" s="2"/>
      <c r="AX473" s="2"/>
      <c r="AY473" s="2"/>
      <c r="AZ473" s="2"/>
      <c r="BA473" s="2"/>
      <c r="BB473" s="2"/>
      <c r="BC473" s="2"/>
      <c r="BD473" s="2"/>
      <c r="BE473" s="2"/>
      <c r="BF473" s="2"/>
      <c r="BG473" s="2"/>
      <c r="BH473" s="2"/>
      <c r="BI473" s="2"/>
      <c r="BJ473" s="2"/>
      <c r="BK473" s="2"/>
      <c r="BL473" s="2"/>
      <c r="BM473" s="2"/>
      <c r="BN473" s="2"/>
      <c r="BO473" s="2"/>
      <c r="BP473" s="2"/>
      <c r="BQ473" s="2"/>
      <c r="BR473" s="2"/>
      <c r="BS473" s="2"/>
      <c r="BT473" s="2"/>
      <c r="BU473" s="2"/>
      <c r="BV473" s="2"/>
      <c r="BW473" s="2"/>
      <c r="BX473" s="2"/>
      <c r="BY473" s="2"/>
      <c r="BZ473" s="2"/>
      <c r="CA473" s="2"/>
      <c r="CB473" s="2"/>
      <c r="CC473" s="2"/>
    </row>
    <row r="474" spans="2:81" x14ac:dyDescent="0.2">
      <c r="B474" s="91"/>
      <c r="C474" s="91"/>
      <c r="D474" s="91"/>
      <c r="E474" s="91"/>
      <c r="F474" s="91"/>
      <c r="G474" s="91"/>
      <c r="H474" s="92"/>
      <c r="I474" s="109"/>
      <c r="J474" s="92"/>
      <c r="K474" s="92"/>
      <c r="L474" s="92"/>
      <c r="M474" s="92"/>
      <c r="N474" s="141"/>
      <c r="O474" s="93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2"/>
      <c r="AT474" s="2"/>
      <c r="AU474" s="2"/>
      <c r="AV474" s="2"/>
      <c r="AW474" s="2"/>
      <c r="AX474" s="2"/>
      <c r="AY474" s="2"/>
      <c r="AZ474" s="2"/>
      <c r="BA474" s="2"/>
      <c r="BB474" s="2"/>
      <c r="BC474" s="2"/>
      <c r="BD474" s="2"/>
      <c r="BE474" s="2"/>
      <c r="BF474" s="2"/>
      <c r="BG474" s="2"/>
      <c r="BH474" s="2"/>
      <c r="BI474" s="2"/>
      <c r="BJ474" s="2"/>
      <c r="BK474" s="2"/>
      <c r="BL474" s="2"/>
      <c r="BM474" s="2"/>
      <c r="BN474" s="2"/>
      <c r="BO474" s="2"/>
      <c r="BP474" s="2"/>
      <c r="BQ474" s="2"/>
      <c r="BR474" s="2"/>
      <c r="BS474" s="2"/>
      <c r="BT474" s="2"/>
      <c r="BU474" s="2"/>
      <c r="BV474" s="2"/>
      <c r="BW474" s="2"/>
      <c r="BX474" s="2"/>
      <c r="BY474" s="2"/>
      <c r="BZ474" s="2"/>
      <c r="CA474" s="2"/>
      <c r="CB474" s="2"/>
      <c r="CC474" s="2"/>
    </row>
    <row r="475" spans="2:81" x14ac:dyDescent="0.2">
      <c r="B475" s="91"/>
      <c r="C475" s="91"/>
      <c r="D475" s="91"/>
      <c r="E475" s="91"/>
      <c r="F475" s="91"/>
      <c r="G475" s="91"/>
      <c r="H475" s="92"/>
      <c r="I475" s="109"/>
      <c r="J475" s="92"/>
      <c r="K475" s="92"/>
      <c r="L475" s="92"/>
      <c r="M475" s="92"/>
      <c r="N475" s="141"/>
      <c r="O475" s="93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2"/>
      <c r="AT475" s="2"/>
      <c r="AU475" s="2"/>
      <c r="AV475" s="2"/>
      <c r="AW475" s="2"/>
      <c r="AX475" s="2"/>
      <c r="AY475" s="2"/>
      <c r="AZ475" s="2"/>
      <c r="BA475" s="2"/>
      <c r="BB475" s="2"/>
      <c r="BC475" s="2"/>
      <c r="BD475" s="2"/>
      <c r="BE475" s="2"/>
      <c r="BF475" s="2"/>
      <c r="BG475" s="2"/>
      <c r="BH475" s="2"/>
      <c r="BI475" s="2"/>
      <c r="BJ475" s="2"/>
      <c r="BK475" s="2"/>
      <c r="BL475" s="2"/>
      <c r="BM475" s="2"/>
      <c r="BN475" s="2"/>
      <c r="BO475" s="2"/>
      <c r="BP475" s="2"/>
      <c r="BQ475" s="2"/>
      <c r="BR475" s="2"/>
      <c r="BS475" s="2"/>
      <c r="BT475" s="2"/>
      <c r="BU475" s="2"/>
      <c r="BV475" s="2"/>
      <c r="BW475" s="2"/>
      <c r="BX475" s="2"/>
      <c r="BY475" s="2"/>
      <c r="BZ475" s="2"/>
      <c r="CA475" s="2"/>
      <c r="CB475" s="2"/>
      <c r="CC475" s="2"/>
    </row>
    <row r="476" spans="2:81" x14ac:dyDescent="0.2">
      <c r="B476" s="91"/>
      <c r="C476" s="91"/>
      <c r="D476" s="91"/>
      <c r="E476" s="91"/>
      <c r="F476" s="91"/>
      <c r="G476" s="91"/>
      <c r="H476" s="92"/>
      <c r="I476" s="109"/>
      <c r="J476" s="92"/>
      <c r="K476" s="92"/>
      <c r="L476" s="92"/>
      <c r="M476" s="92"/>
      <c r="N476" s="141"/>
      <c r="O476" s="93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2"/>
      <c r="AT476" s="2"/>
      <c r="AU476" s="2"/>
      <c r="AV476" s="2"/>
      <c r="AW476" s="2"/>
      <c r="AX476" s="2"/>
      <c r="AY476" s="2"/>
      <c r="AZ476" s="2"/>
      <c r="BA476" s="2"/>
      <c r="BB476" s="2"/>
      <c r="BC476" s="2"/>
      <c r="BD476" s="2"/>
      <c r="BE476" s="2"/>
      <c r="BF476" s="2"/>
      <c r="BG476" s="2"/>
      <c r="BH476" s="2"/>
      <c r="BI476" s="2"/>
      <c r="BJ476" s="2"/>
      <c r="BK476" s="2"/>
      <c r="BL476" s="2"/>
      <c r="BM476" s="2"/>
      <c r="BN476" s="2"/>
      <c r="BO476" s="2"/>
      <c r="BP476" s="2"/>
      <c r="BQ476" s="2"/>
      <c r="BR476" s="2"/>
      <c r="BS476" s="2"/>
      <c r="BT476" s="2"/>
      <c r="BU476" s="2"/>
      <c r="BV476" s="2"/>
      <c r="BW476" s="2"/>
      <c r="BX476" s="2"/>
      <c r="BY476" s="2"/>
      <c r="BZ476" s="2"/>
      <c r="CA476" s="2"/>
      <c r="CB476" s="2"/>
      <c r="CC476" s="2"/>
    </row>
    <row r="477" spans="2:81" x14ac:dyDescent="0.2">
      <c r="B477" s="91"/>
      <c r="C477" s="91"/>
      <c r="D477" s="91"/>
      <c r="E477" s="91"/>
      <c r="F477" s="91"/>
      <c r="G477" s="91"/>
      <c r="H477" s="92"/>
      <c r="I477" s="109"/>
      <c r="J477" s="92"/>
      <c r="K477" s="92"/>
      <c r="L477" s="92"/>
      <c r="M477" s="92"/>
      <c r="N477" s="141"/>
      <c r="O477" s="93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2"/>
      <c r="AT477" s="2"/>
      <c r="AU477" s="2"/>
      <c r="AV477" s="2"/>
      <c r="AW477" s="2"/>
      <c r="AX477" s="2"/>
      <c r="AY477" s="2"/>
      <c r="AZ477" s="2"/>
      <c r="BA477" s="2"/>
      <c r="BB477" s="2"/>
      <c r="BC477" s="2"/>
      <c r="BD477" s="2"/>
      <c r="BE477" s="2"/>
      <c r="BF477" s="2"/>
      <c r="BG477" s="2"/>
      <c r="BH477" s="2"/>
      <c r="BI477" s="2"/>
      <c r="BJ477" s="2"/>
      <c r="BK477" s="2"/>
      <c r="BL477" s="2"/>
      <c r="BM477" s="2"/>
      <c r="BN477" s="2"/>
      <c r="BO477" s="2"/>
      <c r="BP477" s="2"/>
      <c r="BQ477" s="2"/>
      <c r="BR477" s="2"/>
      <c r="BS477" s="2"/>
      <c r="BT477" s="2"/>
      <c r="BU477" s="2"/>
      <c r="BV477" s="2"/>
      <c r="BW477" s="2"/>
      <c r="BX477" s="2"/>
      <c r="BY477" s="2"/>
      <c r="BZ477" s="2"/>
      <c r="CA477" s="2"/>
      <c r="CB477" s="2"/>
      <c r="CC477" s="2"/>
    </row>
    <row r="478" spans="2:81" x14ac:dyDescent="0.2">
      <c r="B478" s="91"/>
      <c r="C478" s="91"/>
      <c r="D478" s="91"/>
      <c r="E478" s="91"/>
      <c r="F478" s="91"/>
      <c r="G478" s="91"/>
      <c r="H478" s="92"/>
      <c r="I478" s="109"/>
      <c r="J478" s="92"/>
      <c r="K478" s="92"/>
      <c r="L478" s="92"/>
      <c r="M478" s="92"/>
      <c r="N478" s="141"/>
      <c r="O478" s="93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2"/>
      <c r="AT478" s="2"/>
      <c r="AU478" s="2"/>
      <c r="AV478" s="2"/>
      <c r="AW478" s="2"/>
      <c r="AX478" s="2"/>
      <c r="AY478" s="2"/>
      <c r="AZ478" s="2"/>
      <c r="BA478" s="2"/>
      <c r="BB478" s="2"/>
      <c r="BC478" s="2"/>
      <c r="BD478" s="2"/>
      <c r="BE478" s="2"/>
      <c r="BF478" s="2"/>
      <c r="BG478" s="2"/>
      <c r="BH478" s="2"/>
      <c r="BI478" s="2"/>
      <c r="BJ478" s="2"/>
      <c r="BK478" s="2"/>
      <c r="BL478" s="2"/>
      <c r="BM478" s="2"/>
      <c r="BN478" s="2"/>
      <c r="BO478" s="2"/>
      <c r="BP478" s="2"/>
      <c r="BQ478" s="2"/>
      <c r="BR478" s="2"/>
      <c r="BS478" s="2"/>
      <c r="BT478" s="2"/>
      <c r="BU478" s="2"/>
      <c r="BV478" s="2"/>
      <c r="BW478" s="2"/>
      <c r="BX478" s="2"/>
      <c r="BY478" s="2"/>
      <c r="BZ478" s="2"/>
      <c r="CA478" s="2"/>
      <c r="CB478" s="2"/>
      <c r="CC478" s="2"/>
    </row>
    <row r="479" spans="2:81" x14ac:dyDescent="0.2">
      <c r="B479" s="91"/>
      <c r="C479" s="91"/>
      <c r="D479" s="91"/>
      <c r="E479" s="91"/>
      <c r="F479" s="91"/>
      <c r="G479" s="91"/>
      <c r="H479" s="92"/>
      <c r="I479" s="109"/>
      <c r="J479" s="92"/>
      <c r="K479" s="92"/>
      <c r="L479" s="92"/>
      <c r="M479" s="92"/>
      <c r="N479" s="141"/>
      <c r="O479" s="93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2"/>
      <c r="AT479" s="2"/>
      <c r="AU479" s="2"/>
      <c r="AV479" s="2"/>
      <c r="AW479" s="2"/>
      <c r="AX479" s="2"/>
      <c r="AY479" s="2"/>
      <c r="AZ479" s="2"/>
      <c r="BA479" s="2"/>
      <c r="BB479" s="2"/>
      <c r="BC479" s="2"/>
      <c r="BD479" s="2"/>
      <c r="BE479" s="2"/>
      <c r="BF479" s="2"/>
      <c r="BG479" s="2"/>
      <c r="BH479" s="2"/>
      <c r="BI479" s="2"/>
      <c r="BJ479" s="2"/>
      <c r="BK479" s="2"/>
      <c r="BL479" s="2"/>
      <c r="BM479" s="2"/>
      <c r="BN479" s="2"/>
      <c r="BO479" s="2"/>
      <c r="BP479" s="2"/>
      <c r="BQ479" s="2"/>
      <c r="BR479" s="2"/>
      <c r="BS479" s="2"/>
      <c r="BT479" s="2"/>
      <c r="BU479" s="2"/>
      <c r="BV479" s="2"/>
      <c r="BW479" s="2"/>
      <c r="BX479" s="2"/>
      <c r="BY479" s="2"/>
      <c r="BZ479" s="2"/>
      <c r="CA479" s="2"/>
      <c r="CB479" s="2"/>
      <c r="CC479" s="2"/>
    </row>
    <row r="480" spans="2:81" x14ac:dyDescent="0.2">
      <c r="B480" s="91"/>
      <c r="C480" s="91"/>
      <c r="D480" s="91"/>
      <c r="E480" s="91"/>
      <c r="F480" s="91"/>
      <c r="G480" s="91"/>
      <c r="H480" s="92"/>
      <c r="I480" s="109"/>
      <c r="J480" s="92"/>
      <c r="K480" s="92"/>
      <c r="L480" s="92"/>
      <c r="M480" s="92"/>
      <c r="N480" s="141"/>
      <c r="O480" s="93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2"/>
      <c r="AT480" s="2"/>
      <c r="AU480" s="2"/>
      <c r="AV480" s="2"/>
      <c r="AW480" s="2"/>
      <c r="AX480" s="2"/>
      <c r="AY480" s="2"/>
      <c r="AZ480" s="2"/>
      <c r="BA480" s="2"/>
      <c r="BB480" s="2"/>
      <c r="BC480" s="2"/>
      <c r="BD480" s="2"/>
      <c r="BE480" s="2"/>
      <c r="BF480" s="2"/>
      <c r="BG480" s="2"/>
      <c r="BH480" s="2"/>
      <c r="BI480" s="2"/>
      <c r="BJ480" s="2"/>
      <c r="BK480" s="2"/>
      <c r="BL480" s="2"/>
      <c r="BM480" s="2"/>
      <c r="BN480" s="2"/>
      <c r="BO480" s="2"/>
      <c r="BP480" s="2"/>
      <c r="BQ480" s="2"/>
      <c r="BR480" s="2"/>
      <c r="BS480" s="2"/>
      <c r="BT480" s="2"/>
      <c r="BU480" s="2"/>
      <c r="BV480" s="2"/>
      <c r="BW480" s="2"/>
      <c r="BX480" s="2"/>
      <c r="BY480" s="2"/>
      <c r="BZ480" s="2"/>
      <c r="CA480" s="2"/>
      <c r="CB480" s="2"/>
      <c r="CC480" s="2"/>
    </row>
    <row r="481" spans="2:81" x14ac:dyDescent="0.2">
      <c r="B481" s="91"/>
      <c r="C481" s="91"/>
      <c r="D481" s="91"/>
      <c r="E481" s="91"/>
      <c r="F481" s="91"/>
      <c r="G481" s="91"/>
      <c r="H481" s="92"/>
      <c r="I481" s="109"/>
      <c r="J481" s="92"/>
      <c r="K481" s="92"/>
      <c r="L481" s="92"/>
      <c r="M481" s="92"/>
      <c r="N481" s="141"/>
      <c r="O481" s="93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2"/>
      <c r="AT481" s="2"/>
      <c r="AU481" s="2"/>
      <c r="AV481" s="2"/>
      <c r="AW481" s="2"/>
      <c r="AX481" s="2"/>
      <c r="AY481" s="2"/>
      <c r="AZ481" s="2"/>
      <c r="BA481" s="2"/>
      <c r="BB481" s="2"/>
      <c r="BC481" s="2"/>
      <c r="BD481" s="2"/>
      <c r="BE481" s="2"/>
      <c r="BF481" s="2"/>
      <c r="BG481" s="2"/>
      <c r="BH481" s="2"/>
      <c r="BI481" s="2"/>
      <c r="BJ481" s="2"/>
      <c r="BK481" s="2"/>
      <c r="BL481" s="2"/>
      <c r="BM481" s="2"/>
      <c r="BN481" s="2"/>
      <c r="BO481" s="2"/>
      <c r="BP481" s="2"/>
      <c r="BQ481" s="2"/>
      <c r="BR481" s="2"/>
      <c r="BS481" s="2"/>
      <c r="BT481" s="2"/>
      <c r="BU481" s="2"/>
      <c r="BV481" s="2"/>
      <c r="BW481" s="2"/>
      <c r="BX481" s="2"/>
      <c r="BY481" s="2"/>
      <c r="BZ481" s="2"/>
      <c r="CA481" s="2"/>
      <c r="CB481" s="2"/>
      <c r="CC481" s="2"/>
    </row>
    <row r="482" spans="2:81" x14ac:dyDescent="0.2">
      <c r="B482" s="91"/>
      <c r="C482" s="91"/>
      <c r="D482" s="91"/>
      <c r="E482" s="91"/>
      <c r="F482" s="91"/>
      <c r="G482" s="91"/>
      <c r="H482" s="92"/>
      <c r="I482" s="109"/>
      <c r="J482" s="92"/>
      <c r="K482" s="92"/>
      <c r="L482" s="92"/>
      <c r="M482" s="92"/>
      <c r="N482" s="141"/>
      <c r="O482" s="93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2"/>
      <c r="AT482" s="2"/>
      <c r="AU482" s="2"/>
      <c r="AV482" s="2"/>
      <c r="AW482" s="2"/>
      <c r="AX482" s="2"/>
      <c r="AY482" s="2"/>
      <c r="AZ482" s="2"/>
      <c r="BA482" s="2"/>
      <c r="BB482" s="2"/>
      <c r="BC482" s="2"/>
      <c r="BD482" s="2"/>
      <c r="BE482" s="2"/>
      <c r="BF482" s="2"/>
      <c r="BG482" s="2"/>
      <c r="BH482" s="2"/>
      <c r="BI482" s="2"/>
      <c r="BJ482" s="2"/>
      <c r="BK482" s="2"/>
      <c r="BL482" s="2"/>
      <c r="BM482" s="2"/>
      <c r="BN482" s="2"/>
      <c r="BO482" s="2"/>
      <c r="BP482" s="2"/>
      <c r="BQ482" s="2"/>
      <c r="BR482" s="2"/>
      <c r="BS482" s="2"/>
      <c r="BT482" s="2"/>
      <c r="BU482" s="2"/>
      <c r="BV482" s="2"/>
      <c r="BW482" s="2"/>
      <c r="BX482" s="2"/>
      <c r="BY482" s="2"/>
      <c r="BZ482" s="2"/>
      <c r="CA482" s="2"/>
      <c r="CB482" s="2"/>
      <c r="CC482" s="2"/>
    </row>
    <row r="483" spans="2:81" x14ac:dyDescent="0.2">
      <c r="B483" s="91"/>
      <c r="C483" s="91"/>
      <c r="D483" s="91"/>
      <c r="E483" s="91"/>
      <c r="F483" s="91"/>
      <c r="G483" s="91"/>
      <c r="H483" s="92"/>
      <c r="I483" s="109"/>
      <c r="J483" s="92"/>
      <c r="K483" s="92"/>
      <c r="L483" s="92"/>
      <c r="M483" s="92"/>
      <c r="N483" s="141"/>
      <c r="O483" s="93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2"/>
      <c r="AT483" s="2"/>
      <c r="AU483" s="2"/>
      <c r="AV483" s="2"/>
      <c r="AW483" s="2"/>
      <c r="AX483" s="2"/>
      <c r="AY483" s="2"/>
      <c r="AZ483" s="2"/>
      <c r="BA483" s="2"/>
      <c r="BB483" s="2"/>
      <c r="BC483" s="2"/>
      <c r="BD483" s="2"/>
      <c r="BE483" s="2"/>
      <c r="BF483" s="2"/>
      <c r="BG483" s="2"/>
      <c r="BH483" s="2"/>
      <c r="BI483" s="2"/>
      <c r="BJ483" s="2"/>
      <c r="BK483" s="2"/>
      <c r="BL483" s="2"/>
      <c r="BM483" s="2"/>
      <c r="BN483" s="2"/>
      <c r="BO483" s="2"/>
      <c r="BP483" s="2"/>
      <c r="BQ483" s="2"/>
      <c r="BR483" s="2"/>
      <c r="BS483" s="2"/>
      <c r="BT483" s="2"/>
      <c r="BU483" s="2"/>
      <c r="BV483" s="2"/>
      <c r="BW483" s="2"/>
      <c r="BX483" s="2"/>
      <c r="BY483" s="2"/>
      <c r="BZ483" s="2"/>
      <c r="CA483" s="2"/>
      <c r="CB483" s="2"/>
      <c r="CC483" s="2"/>
    </row>
    <row r="484" spans="2:81" x14ac:dyDescent="0.2">
      <c r="B484" s="91"/>
      <c r="C484" s="91"/>
      <c r="D484" s="91"/>
      <c r="E484" s="91"/>
      <c r="F484" s="91"/>
      <c r="G484" s="91"/>
      <c r="H484" s="92"/>
      <c r="I484" s="109"/>
      <c r="J484" s="92"/>
      <c r="K484" s="92"/>
      <c r="L484" s="92"/>
      <c r="M484" s="92"/>
      <c r="N484" s="141"/>
      <c r="O484" s="93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"/>
      <c r="AT484" s="2"/>
      <c r="AU484" s="2"/>
      <c r="AV484" s="2"/>
      <c r="AW484" s="2"/>
      <c r="AX484" s="2"/>
      <c r="AY484" s="2"/>
      <c r="AZ484" s="2"/>
      <c r="BA484" s="2"/>
      <c r="BB484" s="2"/>
      <c r="BC484" s="2"/>
      <c r="BD484" s="2"/>
      <c r="BE484" s="2"/>
      <c r="BF484" s="2"/>
      <c r="BG484" s="2"/>
      <c r="BH484" s="2"/>
      <c r="BI484" s="2"/>
      <c r="BJ484" s="2"/>
      <c r="BK484" s="2"/>
      <c r="BL484" s="2"/>
      <c r="BM484" s="2"/>
      <c r="BN484" s="2"/>
      <c r="BO484" s="2"/>
      <c r="BP484" s="2"/>
      <c r="BQ484" s="2"/>
      <c r="BR484" s="2"/>
      <c r="BS484" s="2"/>
      <c r="BT484" s="2"/>
      <c r="BU484" s="2"/>
      <c r="BV484" s="2"/>
      <c r="BW484" s="2"/>
      <c r="BX484" s="2"/>
      <c r="BY484" s="2"/>
      <c r="BZ484" s="2"/>
      <c r="CA484" s="2"/>
      <c r="CB484" s="2"/>
      <c r="CC484" s="2"/>
    </row>
    <row r="485" spans="2:81" x14ac:dyDescent="0.2">
      <c r="B485" s="91"/>
      <c r="C485" s="91"/>
      <c r="D485" s="91"/>
      <c r="E485" s="91"/>
      <c r="F485" s="91"/>
      <c r="G485" s="91"/>
      <c r="H485" s="92"/>
      <c r="I485" s="109"/>
      <c r="J485" s="92"/>
      <c r="K485" s="92"/>
      <c r="L485" s="92"/>
      <c r="M485" s="92"/>
      <c r="N485" s="141"/>
      <c r="O485" s="93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2"/>
      <c r="AT485" s="2"/>
      <c r="AU485" s="2"/>
      <c r="AV485" s="2"/>
      <c r="AW485" s="2"/>
      <c r="AX485" s="2"/>
      <c r="AY485" s="2"/>
      <c r="AZ485" s="2"/>
      <c r="BA485" s="2"/>
      <c r="BB485" s="2"/>
      <c r="BC485" s="2"/>
      <c r="BD485" s="2"/>
      <c r="BE485" s="2"/>
      <c r="BF485" s="2"/>
      <c r="BG485" s="2"/>
      <c r="BH485" s="2"/>
      <c r="BI485" s="2"/>
      <c r="BJ485" s="2"/>
      <c r="BK485" s="2"/>
      <c r="BL485" s="2"/>
      <c r="BM485" s="2"/>
      <c r="BN485" s="2"/>
      <c r="BO485" s="2"/>
      <c r="BP485" s="2"/>
      <c r="BQ485" s="2"/>
      <c r="BR485" s="2"/>
      <c r="BS485" s="2"/>
      <c r="BT485" s="2"/>
      <c r="BU485" s="2"/>
      <c r="BV485" s="2"/>
      <c r="BW485" s="2"/>
      <c r="BX485" s="2"/>
      <c r="BY485" s="2"/>
      <c r="BZ485" s="2"/>
      <c r="CA485" s="2"/>
      <c r="CB485" s="2"/>
      <c r="CC485" s="2"/>
    </row>
    <row r="486" spans="2:81" x14ac:dyDescent="0.2">
      <c r="B486" s="91"/>
      <c r="C486" s="91"/>
      <c r="D486" s="91"/>
      <c r="E486" s="91"/>
      <c r="F486" s="91"/>
      <c r="G486" s="91"/>
      <c r="H486" s="92"/>
      <c r="I486" s="109"/>
      <c r="J486" s="92"/>
      <c r="K486" s="92"/>
      <c r="L486" s="92"/>
      <c r="M486" s="92"/>
      <c r="N486" s="141"/>
      <c r="O486" s="93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2"/>
      <c r="AT486" s="2"/>
      <c r="AU486" s="2"/>
      <c r="AV486" s="2"/>
      <c r="AW486" s="2"/>
      <c r="AX486" s="2"/>
      <c r="AY486" s="2"/>
      <c r="AZ486" s="2"/>
      <c r="BA486" s="2"/>
      <c r="BB486" s="2"/>
      <c r="BC486" s="2"/>
      <c r="BD486" s="2"/>
      <c r="BE486" s="2"/>
      <c r="BF486" s="2"/>
      <c r="BG486" s="2"/>
      <c r="BH486" s="2"/>
      <c r="BI486" s="2"/>
      <c r="BJ486" s="2"/>
      <c r="BK486" s="2"/>
      <c r="BL486" s="2"/>
      <c r="BM486" s="2"/>
      <c r="BN486" s="2"/>
      <c r="BO486" s="2"/>
      <c r="BP486" s="2"/>
      <c r="BQ486" s="2"/>
      <c r="BR486" s="2"/>
      <c r="BS486" s="2"/>
      <c r="BT486" s="2"/>
      <c r="BU486" s="2"/>
      <c r="BV486" s="2"/>
      <c r="BW486" s="2"/>
      <c r="BX486" s="2"/>
      <c r="BY486" s="2"/>
      <c r="BZ486" s="2"/>
      <c r="CA486" s="2"/>
      <c r="CB486" s="2"/>
      <c r="CC486" s="2"/>
    </row>
    <row r="487" spans="2:81" x14ac:dyDescent="0.2">
      <c r="B487" s="91"/>
      <c r="C487" s="91"/>
      <c r="D487" s="91"/>
      <c r="E487" s="91"/>
      <c r="F487" s="91"/>
      <c r="G487" s="91"/>
      <c r="H487" s="92"/>
      <c r="I487" s="109"/>
      <c r="J487" s="92"/>
      <c r="K487" s="92"/>
      <c r="L487" s="92"/>
      <c r="M487" s="92"/>
      <c r="N487" s="141"/>
      <c r="O487" s="93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2"/>
      <c r="AT487" s="2"/>
      <c r="AU487" s="2"/>
      <c r="AV487" s="2"/>
      <c r="AW487" s="2"/>
      <c r="AX487" s="2"/>
      <c r="AY487" s="2"/>
      <c r="AZ487" s="2"/>
      <c r="BA487" s="2"/>
      <c r="BB487" s="2"/>
      <c r="BC487" s="2"/>
      <c r="BD487" s="2"/>
      <c r="BE487" s="2"/>
      <c r="BF487" s="2"/>
      <c r="BG487" s="2"/>
      <c r="BH487" s="2"/>
      <c r="BI487" s="2"/>
      <c r="BJ487" s="2"/>
      <c r="BK487" s="2"/>
      <c r="BL487" s="2"/>
      <c r="BM487" s="2"/>
      <c r="BN487" s="2"/>
      <c r="BO487" s="2"/>
      <c r="BP487" s="2"/>
      <c r="BQ487" s="2"/>
      <c r="BR487" s="2"/>
      <c r="BS487" s="2"/>
      <c r="BT487" s="2"/>
      <c r="BU487" s="2"/>
      <c r="BV487" s="2"/>
      <c r="BW487" s="2"/>
      <c r="BX487" s="2"/>
      <c r="BY487" s="2"/>
      <c r="BZ487" s="2"/>
      <c r="CA487" s="2"/>
      <c r="CB487" s="2"/>
      <c r="CC487" s="2"/>
    </row>
    <row r="488" spans="2:81" x14ac:dyDescent="0.2">
      <c r="B488" s="91"/>
      <c r="C488" s="91"/>
      <c r="D488" s="91"/>
      <c r="E488" s="91"/>
      <c r="F488" s="91"/>
      <c r="G488" s="91"/>
      <c r="H488" s="92"/>
      <c r="I488" s="109"/>
      <c r="J488" s="92"/>
      <c r="K488" s="92"/>
      <c r="L488" s="92"/>
      <c r="M488" s="92"/>
      <c r="N488" s="141"/>
      <c r="O488" s="93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2"/>
      <c r="AT488" s="2"/>
      <c r="AU488" s="2"/>
      <c r="AV488" s="2"/>
      <c r="AW488" s="2"/>
      <c r="AX488" s="2"/>
      <c r="AY488" s="2"/>
      <c r="AZ488" s="2"/>
      <c r="BA488" s="2"/>
      <c r="BB488" s="2"/>
      <c r="BC488" s="2"/>
      <c r="BD488" s="2"/>
      <c r="BE488" s="2"/>
      <c r="BF488" s="2"/>
      <c r="BG488" s="2"/>
      <c r="BH488" s="2"/>
      <c r="BI488" s="2"/>
      <c r="BJ488" s="2"/>
      <c r="BK488" s="2"/>
      <c r="BL488" s="2"/>
      <c r="BM488" s="2"/>
      <c r="BN488" s="2"/>
      <c r="BO488" s="2"/>
      <c r="BP488" s="2"/>
      <c r="BQ488" s="2"/>
      <c r="BR488" s="2"/>
      <c r="BS488" s="2"/>
      <c r="BT488" s="2"/>
      <c r="BU488" s="2"/>
      <c r="BV488" s="2"/>
      <c r="BW488" s="2"/>
      <c r="BX488" s="2"/>
      <c r="BY488" s="2"/>
      <c r="BZ488" s="2"/>
      <c r="CA488" s="2"/>
      <c r="CB488" s="2"/>
      <c r="CC488" s="2"/>
    </row>
    <row r="489" spans="2:81" x14ac:dyDescent="0.2">
      <c r="B489" s="91"/>
      <c r="C489" s="91"/>
      <c r="D489" s="91"/>
      <c r="E489" s="91"/>
      <c r="F489" s="91"/>
      <c r="G489" s="91"/>
      <c r="H489" s="92"/>
      <c r="I489" s="109"/>
      <c r="J489" s="92"/>
      <c r="K489" s="92"/>
      <c r="L489" s="92"/>
      <c r="M489" s="92"/>
      <c r="N489" s="141"/>
      <c r="O489" s="93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2"/>
      <c r="AT489" s="2"/>
      <c r="AU489" s="2"/>
      <c r="AV489" s="2"/>
      <c r="AW489" s="2"/>
      <c r="AX489" s="2"/>
      <c r="AY489" s="2"/>
      <c r="AZ489" s="2"/>
      <c r="BA489" s="2"/>
      <c r="BB489" s="2"/>
      <c r="BC489" s="2"/>
      <c r="BD489" s="2"/>
      <c r="BE489" s="2"/>
      <c r="BF489" s="2"/>
      <c r="BG489" s="2"/>
      <c r="BH489" s="2"/>
      <c r="BI489" s="2"/>
      <c r="BJ489" s="2"/>
      <c r="BK489" s="2"/>
      <c r="BL489" s="2"/>
      <c r="BM489" s="2"/>
      <c r="BN489" s="2"/>
      <c r="BO489" s="2"/>
      <c r="BP489" s="2"/>
      <c r="BQ489" s="2"/>
      <c r="BR489" s="2"/>
      <c r="BS489" s="2"/>
      <c r="BT489" s="2"/>
      <c r="BU489" s="2"/>
      <c r="BV489" s="2"/>
      <c r="BW489" s="2"/>
      <c r="BX489" s="2"/>
      <c r="BY489" s="2"/>
      <c r="BZ489" s="2"/>
      <c r="CA489" s="2"/>
      <c r="CB489" s="2"/>
      <c r="CC489" s="2"/>
    </row>
    <row r="490" spans="2:81" x14ac:dyDescent="0.2">
      <c r="B490" s="94"/>
      <c r="C490" s="94"/>
      <c r="D490" s="94"/>
      <c r="E490" s="94"/>
      <c r="F490" s="94"/>
      <c r="G490" s="94"/>
      <c r="H490" s="95"/>
      <c r="J490" s="95"/>
      <c r="K490" s="95"/>
      <c r="L490" s="95"/>
      <c r="M490" s="95"/>
      <c r="O490" s="96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2"/>
      <c r="AT490" s="2"/>
      <c r="AU490" s="2"/>
      <c r="AV490" s="2"/>
      <c r="AW490" s="2"/>
      <c r="AX490" s="2"/>
      <c r="AY490" s="2"/>
      <c r="AZ490" s="2"/>
      <c r="BA490" s="2"/>
      <c r="BB490" s="2"/>
      <c r="BC490" s="2"/>
      <c r="BD490" s="2"/>
      <c r="BE490" s="2"/>
      <c r="BF490" s="2"/>
      <c r="BG490" s="2"/>
      <c r="BH490" s="2"/>
      <c r="BI490" s="2"/>
      <c r="BJ490" s="2"/>
      <c r="BK490" s="2"/>
      <c r="BL490" s="2"/>
      <c r="BM490" s="2"/>
      <c r="BN490" s="2"/>
      <c r="BO490" s="2"/>
      <c r="BP490" s="2"/>
      <c r="BQ490" s="2"/>
      <c r="BR490" s="2"/>
      <c r="BS490" s="2"/>
      <c r="BT490" s="2"/>
      <c r="BU490" s="2"/>
      <c r="BV490" s="2"/>
      <c r="BW490" s="2"/>
      <c r="BX490" s="2"/>
      <c r="BY490" s="2"/>
      <c r="BZ490" s="2"/>
      <c r="CA490" s="2"/>
      <c r="CB490" s="2"/>
      <c r="CC490" s="2"/>
    </row>
    <row r="491" spans="2:81" x14ac:dyDescent="0.2">
      <c r="B491" s="94"/>
      <c r="C491" s="94"/>
      <c r="D491" s="94"/>
      <c r="E491" s="94"/>
      <c r="F491" s="94"/>
      <c r="G491" s="94"/>
      <c r="H491" s="95"/>
      <c r="J491" s="95"/>
      <c r="K491" s="95"/>
      <c r="L491" s="95"/>
      <c r="M491" s="95"/>
      <c r="O491" s="96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2"/>
      <c r="AT491" s="2"/>
      <c r="AU491" s="2"/>
      <c r="AV491" s="2"/>
      <c r="AW491" s="2"/>
      <c r="AX491" s="2"/>
      <c r="AY491" s="2"/>
      <c r="AZ491" s="2"/>
      <c r="BA491" s="2"/>
      <c r="BB491" s="2"/>
      <c r="BC491" s="2"/>
      <c r="BD491" s="2"/>
      <c r="BE491" s="2"/>
      <c r="BF491" s="2"/>
      <c r="BG491" s="2"/>
      <c r="BH491" s="2"/>
      <c r="BI491" s="2"/>
      <c r="BJ491" s="2"/>
      <c r="BK491" s="2"/>
      <c r="BL491" s="2"/>
      <c r="BM491" s="2"/>
      <c r="BN491" s="2"/>
      <c r="BO491" s="2"/>
      <c r="BP491" s="2"/>
      <c r="BQ491" s="2"/>
      <c r="BR491" s="2"/>
      <c r="BS491" s="2"/>
      <c r="BT491" s="2"/>
      <c r="BU491" s="2"/>
      <c r="BV491" s="2"/>
      <c r="BW491" s="2"/>
      <c r="BX491" s="2"/>
      <c r="BY491" s="2"/>
      <c r="BZ491" s="2"/>
      <c r="CA491" s="2"/>
      <c r="CB491" s="2"/>
      <c r="CC491" s="2"/>
    </row>
    <row r="492" spans="2:81" x14ac:dyDescent="0.2">
      <c r="B492" s="94"/>
      <c r="C492" s="94"/>
      <c r="D492" s="94"/>
      <c r="E492" s="94"/>
      <c r="F492" s="94"/>
      <c r="G492" s="94"/>
      <c r="H492" s="95"/>
      <c r="J492" s="95"/>
      <c r="K492" s="95"/>
      <c r="L492" s="95"/>
      <c r="M492" s="95"/>
      <c r="O492" s="96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2"/>
      <c r="AT492" s="2"/>
      <c r="AU492" s="2"/>
      <c r="AV492" s="2"/>
      <c r="AW492" s="2"/>
      <c r="AX492" s="2"/>
      <c r="AY492" s="2"/>
      <c r="AZ492" s="2"/>
      <c r="BA492" s="2"/>
      <c r="BB492" s="2"/>
      <c r="BC492" s="2"/>
      <c r="BD492" s="2"/>
      <c r="BE492" s="2"/>
      <c r="BF492" s="2"/>
      <c r="BG492" s="2"/>
      <c r="BH492" s="2"/>
      <c r="BI492" s="2"/>
      <c r="BJ492" s="2"/>
      <c r="BK492" s="2"/>
      <c r="BL492" s="2"/>
      <c r="BM492" s="2"/>
      <c r="BN492" s="2"/>
      <c r="BO492" s="2"/>
      <c r="BP492" s="2"/>
      <c r="BQ492" s="2"/>
      <c r="BR492" s="2"/>
      <c r="BS492" s="2"/>
      <c r="BT492" s="2"/>
      <c r="BU492" s="2"/>
      <c r="BV492" s="2"/>
      <c r="BW492" s="2"/>
      <c r="BX492" s="2"/>
      <c r="BY492" s="2"/>
      <c r="BZ492" s="2"/>
      <c r="CA492" s="2"/>
      <c r="CB492" s="2"/>
      <c r="CC492" s="2"/>
    </row>
    <row r="493" spans="2:81" x14ac:dyDescent="0.2">
      <c r="B493" s="94"/>
      <c r="C493" s="94"/>
      <c r="D493" s="94"/>
      <c r="E493" s="94"/>
      <c r="F493" s="94"/>
      <c r="G493" s="94"/>
      <c r="H493" s="95"/>
      <c r="J493" s="95"/>
      <c r="K493" s="95"/>
      <c r="L493" s="95"/>
      <c r="M493" s="95"/>
      <c r="O493" s="96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2"/>
      <c r="AT493" s="2"/>
      <c r="AU493" s="2"/>
      <c r="AV493" s="2"/>
      <c r="AW493" s="2"/>
      <c r="AX493" s="2"/>
      <c r="AY493" s="2"/>
      <c r="AZ493" s="2"/>
      <c r="BA493" s="2"/>
      <c r="BB493" s="2"/>
      <c r="BC493" s="2"/>
      <c r="BD493" s="2"/>
      <c r="BE493" s="2"/>
      <c r="BF493" s="2"/>
      <c r="BG493" s="2"/>
      <c r="BH493" s="2"/>
      <c r="BI493" s="2"/>
      <c r="BJ493" s="2"/>
      <c r="BK493" s="2"/>
      <c r="BL493" s="2"/>
      <c r="BM493" s="2"/>
      <c r="BN493" s="2"/>
      <c r="BO493" s="2"/>
      <c r="BP493" s="2"/>
      <c r="BQ493" s="2"/>
      <c r="BR493" s="2"/>
      <c r="BS493" s="2"/>
      <c r="BT493" s="2"/>
      <c r="BU493" s="2"/>
      <c r="BV493" s="2"/>
      <c r="BW493" s="2"/>
      <c r="BX493" s="2"/>
      <c r="BY493" s="2"/>
      <c r="BZ493" s="2"/>
      <c r="CA493" s="2"/>
      <c r="CB493" s="2"/>
      <c r="CC493" s="2"/>
    </row>
    <row r="494" spans="2:81" x14ac:dyDescent="0.2">
      <c r="B494" s="94"/>
      <c r="C494" s="94"/>
      <c r="D494" s="94"/>
      <c r="E494" s="94"/>
      <c r="F494" s="94"/>
      <c r="G494" s="94"/>
      <c r="H494" s="95"/>
      <c r="J494" s="95"/>
      <c r="K494" s="95"/>
      <c r="L494" s="95"/>
      <c r="M494" s="95"/>
      <c r="O494" s="96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2"/>
      <c r="AT494" s="2"/>
      <c r="AU494" s="2"/>
      <c r="AV494" s="2"/>
      <c r="AW494" s="2"/>
      <c r="AX494" s="2"/>
      <c r="AY494" s="2"/>
      <c r="AZ494" s="2"/>
      <c r="BA494" s="2"/>
      <c r="BB494" s="2"/>
      <c r="BC494" s="2"/>
      <c r="BD494" s="2"/>
      <c r="BE494" s="2"/>
      <c r="BF494" s="2"/>
      <c r="BG494" s="2"/>
      <c r="BH494" s="2"/>
      <c r="BI494" s="2"/>
      <c r="BJ494" s="2"/>
      <c r="BK494" s="2"/>
      <c r="BL494" s="2"/>
      <c r="BM494" s="2"/>
      <c r="BN494" s="2"/>
      <c r="BO494" s="2"/>
      <c r="BP494" s="2"/>
      <c r="BQ494" s="2"/>
      <c r="BR494" s="2"/>
      <c r="BS494" s="2"/>
      <c r="BT494" s="2"/>
      <c r="BU494" s="2"/>
      <c r="BV494" s="2"/>
      <c r="BW494" s="2"/>
      <c r="BX494" s="2"/>
      <c r="BY494" s="2"/>
      <c r="BZ494" s="2"/>
      <c r="CA494" s="2"/>
      <c r="CB494" s="2"/>
      <c r="CC494" s="2"/>
    </row>
    <row r="495" spans="2:81" x14ac:dyDescent="0.2">
      <c r="B495" s="94"/>
      <c r="C495" s="94"/>
      <c r="D495" s="94"/>
      <c r="E495" s="94"/>
      <c r="F495" s="94"/>
      <c r="G495" s="94"/>
      <c r="H495" s="95"/>
      <c r="J495" s="95"/>
      <c r="K495" s="95"/>
      <c r="L495" s="95"/>
      <c r="M495" s="95"/>
      <c r="O495" s="96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2"/>
      <c r="AT495" s="2"/>
      <c r="AU495" s="2"/>
      <c r="AV495" s="2"/>
      <c r="AW495" s="2"/>
      <c r="AX495" s="2"/>
      <c r="AY495" s="2"/>
      <c r="AZ495" s="2"/>
      <c r="BA495" s="2"/>
      <c r="BB495" s="2"/>
      <c r="BC495" s="2"/>
      <c r="BD495" s="2"/>
      <c r="BE495" s="2"/>
      <c r="BF495" s="2"/>
      <c r="BG495" s="2"/>
      <c r="BH495" s="2"/>
      <c r="BI495" s="2"/>
      <c r="BJ495" s="2"/>
      <c r="BK495" s="2"/>
      <c r="BL495" s="2"/>
      <c r="BM495" s="2"/>
      <c r="BN495" s="2"/>
      <c r="BO495" s="2"/>
      <c r="BP495" s="2"/>
      <c r="BQ495" s="2"/>
      <c r="BR495" s="2"/>
      <c r="BS495" s="2"/>
      <c r="BT495" s="2"/>
      <c r="BU495" s="2"/>
      <c r="BV495" s="2"/>
      <c r="BW495" s="2"/>
      <c r="BX495" s="2"/>
      <c r="BY495" s="2"/>
      <c r="BZ495" s="2"/>
      <c r="CA495" s="2"/>
      <c r="CB495" s="2"/>
      <c r="CC495" s="2"/>
    </row>
    <row r="496" spans="2:81" x14ac:dyDescent="0.2">
      <c r="B496" s="94"/>
      <c r="C496" s="94"/>
      <c r="D496" s="94"/>
      <c r="E496" s="94"/>
      <c r="F496" s="94"/>
      <c r="G496" s="94"/>
      <c r="H496" s="95"/>
      <c r="J496" s="95"/>
      <c r="K496" s="95"/>
      <c r="L496" s="95"/>
      <c r="M496" s="95"/>
      <c r="O496" s="96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2"/>
      <c r="AT496" s="2"/>
      <c r="AU496" s="2"/>
      <c r="AV496" s="2"/>
      <c r="AW496" s="2"/>
      <c r="AX496" s="2"/>
      <c r="AY496" s="2"/>
      <c r="AZ496" s="2"/>
      <c r="BA496" s="2"/>
      <c r="BB496" s="2"/>
      <c r="BC496" s="2"/>
      <c r="BD496" s="2"/>
      <c r="BE496" s="2"/>
      <c r="BF496" s="2"/>
      <c r="BG496" s="2"/>
      <c r="BH496" s="2"/>
      <c r="BI496" s="2"/>
      <c r="BJ496" s="2"/>
      <c r="BK496" s="2"/>
      <c r="BL496" s="2"/>
      <c r="BM496" s="2"/>
      <c r="BN496" s="2"/>
      <c r="BO496" s="2"/>
      <c r="BP496" s="2"/>
      <c r="BQ496" s="2"/>
      <c r="BR496" s="2"/>
      <c r="BS496" s="2"/>
      <c r="BT496" s="2"/>
      <c r="BU496" s="2"/>
      <c r="BV496" s="2"/>
      <c r="BW496" s="2"/>
      <c r="BX496" s="2"/>
      <c r="BY496" s="2"/>
      <c r="BZ496" s="2"/>
      <c r="CA496" s="2"/>
      <c r="CB496" s="2"/>
      <c r="CC496" s="2"/>
    </row>
    <row r="497" spans="2:81" x14ac:dyDescent="0.2">
      <c r="B497" s="94"/>
      <c r="C497" s="94"/>
      <c r="D497" s="94"/>
      <c r="E497" s="94"/>
      <c r="F497" s="94"/>
      <c r="G497" s="94"/>
      <c r="H497" s="95"/>
      <c r="J497" s="95"/>
      <c r="K497" s="95"/>
      <c r="L497" s="95"/>
      <c r="M497" s="95"/>
      <c r="O497" s="96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2"/>
      <c r="AT497" s="2"/>
      <c r="AU497" s="2"/>
      <c r="AV497" s="2"/>
      <c r="AW497" s="2"/>
      <c r="AX497" s="2"/>
      <c r="AY497" s="2"/>
      <c r="AZ497" s="2"/>
      <c r="BA497" s="2"/>
      <c r="BB497" s="2"/>
      <c r="BC497" s="2"/>
      <c r="BD497" s="2"/>
      <c r="BE497" s="2"/>
      <c r="BF497" s="2"/>
      <c r="BG497" s="2"/>
      <c r="BH497" s="2"/>
      <c r="BI497" s="2"/>
      <c r="BJ497" s="2"/>
      <c r="BK497" s="2"/>
      <c r="BL497" s="2"/>
      <c r="BM497" s="2"/>
      <c r="BN497" s="2"/>
      <c r="BO497" s="2"/>
      <c r="BP497" s="2"/>
      <c r="BQ497" s="2"/>
      <c r="BR497" s="2"/>
      <c r="BS497" s="2"/>
      <c r="BT497" s="2"/>
      <c r="BU497" s="2"/>
      <c r="BV497" s="2"/>
      <c r="BW497" s="2"/>
      <c r="BX497" s="2"/>
      <c r="BY497" s="2"/>
      <c r="BZ497" s="2"/>
      <c r="CA497" s="2"/>
      <c r="CB497" s="2"/>
      <c r="CC497" s="2"/>
    </row>
    <row r="498" spans="2:81" x14ac:dyDescent="0.2">
      <c r="B498" s="94"/>
      <c r="C498" s="94"/>
      <c r="D498" s="94"/>
      <c r="E498" s="94"/>
      <c r="F498" s="94"/>
      <c r="G498" s="94"/>
      <c r="H498" s="95"/>
      <c r="J498" s="95"/>
      <c r="K498" s="95"/>
      <c r="L498" s="95"/>
      <c r="M498" s="95"/>
      <c r="O498" s="96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2"/>
      <c r="AT498" s="2"/>
      <c r="AU498" s="2"/>
      <c r="AV498" s="2"/>
      <c r="AW498" s="2"/>
      <c r="AX498" s="2"/>
      <c r="AY498" s="2"/>
      <c r="AZ498" s="2"/>
      <c r="BA498" s="2"/>
      <c r="BB498" s="2"/>
      <c r="BC498" s="2"/>
      <c r="BD498" s="2"/>
      <c r="BE498" s="2"/>
      <c r="BF498" s="2"/>
      <c r="BG498" s="2"/>
      <c r="BH498" s="2"/>
      <c r="BI498" s="2"/>
      <c r="BJ498" s="2"/>
      <c r="BK498" s="2"/>
      <c r="BL498" s="2"/>
      <c r="BM498" s="2"/>
      <c r="BN498" s="2"/>
      <c r="BO498" s="2"/>
      <c r="BP498" s="2"/>
      <c r="BQ498" s="2"/>
      <c r="BR498" s="2"/>
      <c r="BS498" s="2"/>
      <c r="BT498" s="2"/>
      <c r="BU498" s="2"/>
      <c r="BV498" s="2"/>
      <c r="BW498" s="2"/>
      <c r="BX498" s="2"/>
      <c r="BY498" s="2"/>
      <c r="BZ498" s="2"/>
      <c r="CA498" s="2"/>
      <c r="CB498" s="2"/>
      <c r="CC498" s="2"/>
    </row>
    <row r="499" spans="2:81" x14ac:dyDescent="0.2">
      <c r="B499" s="94"/>
      <c r="C499" s="94"/>
      <c r="D499" s="94"/>
      <c r="E499" s="94"/>
      <c r="F499" s="94"/>
      <c r="G499" s="94"/>
      <c r="H499" s="95"/>
      <c r="J499" s="95"/>
      <c r="K499" s="95"/>
      <c r="L499" s="95"/>
      <c r="M499" s="95"/>
      <c r="O499" s="96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2"/>
      <c r="AT499" s="2"/>
      <c r="AU499" s="2"/>
      <c r="AV499" s="2"/>
      <c r="AW499" s="2"/>
      <c r="AX499" s="2"/>
      <c r="AY499" s="2"/>
      <c r="AZ499" s="2"/>
      <c r="BA499" s="2"/>
      <c r="BB499" s="2"/>
      <c r="BC499" s="2"/>
      <c r="BD499" s="2"/>
      <c r="BE499" s="2"/>
      <c r="BF499" s="2"/>
      <c r="BG499" s="2"/>
      <c r="BH499" s="2"/>
      <c r="BI499" s="2"/>
      <c r="BJ499" s="2"/>
      <c r="BK499" s="2"/>
      <c r="BL499" s="2"/>
      <c r="BM499" s="2"/>
      <c r="BN499" s="2"/>
      <c r="BO499" s="2"/>
      <c r="BP499" s="2"/>
      <c r="BQ499" s="2"/>
      <c r="BR499" s="2"/>
      <c r="BS499" s="2"/>
      <c r="BT499" s="2"/>
      <c r="BU499" s="2"/>
      <c r="BV499" s="2"/>
      <c r="BW499" s="2"/>
      <c r="BX499" s="2"/>
      <c r="BY499" s="2"/>
      <c r="BZ499" s="2"/>
      <c r="CA499" s="2"/>
      <c r="CB499" s="2"/>
      <c r="CC499" s="2"/>
    </row>
    <row r="500" spans="2:81" x14ac:dyDescent="0.2">
      <c r="B500" s="94"/>
      <c r="C500" s="94"/>
      <c r="D500" s="94"/>
      <c r="E500" s="94"/>
      <c r="F500" s="94"/>
      <c r="G500" s="94"/>
      <c r="H500" s="95"/>
      <c r="J500" s="95"/>
      <c r="K500" s="95"/>
      <c r="L500" s="95"/>
      <c r="M500" s="95"/>
      <c r="O500" s="96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2"/>
      <c r="AT500" s="2"/>
      <c r="AU500" s="2"/>
      <c r="AV500" s="2"/>
      <c r="AW500" s="2"/>
      <c r="AX500" s="2"/>
      <c r="AY500" s="2"/>
      <c r="AZ500" s="2"/>
      <c r="BA500" s="2"/>
      <c r="BB500" s="2"/>
      <c r="BC500" s="2"/>
      <c r="BD500" s="2"/>
      <c r="BE500" s="2"/>
      <c r="BF500" s="2"/>
      <c r="BG500" s="2"/>
      <c r="BH500" s="2"/>
      <c r="BI500" s="2"/>
      <c r="BJ500" s="2"/>
      <c r="BK500" s="2"/>
      <c r="BL500" s="2"/>
      <c r="BM500" s="2"/>
      <c r="BN500" s="2"/>
      <c r="BO500" s="2"/>
      <c r="BP500" s="2"/>
      <c r="BQ500" s="2"/>
      <c r="BR500" s="2"/>
      <c r="BS500" s="2"/>
      <c r="BT500" s="2"/>
      <c r="BU500" s="2"/>
      <c r="BV500" s="2"/>
      <c r="BW500" s="2"/>
      <c r="BX500" s="2"/>
      <c r="BY500" s="2"/>
      <c r="BZ500" s="2"/>
      <c r="CA500" s="2"/>
      <c r="CB500" s="2"/>
      <c r="CC500" s="2"/>
    </row>
    <row r="501" spans="2:81" x14ac:dyDescent="0.2">
      <c r="B501" s="94"/>
      <c r="C501" s="94"/>
      <c r="D501" s="94"/>
      <c r="E501" s="94"/>
      <c r="F501" s="94"/>
      <c r="G501" s="94"/>
      <c r="H501" s="95"/>
      <c r="J501" s="95"/>
      <c r="K501" s="95"/>
      <c r="L501" s="95"/>
      <c r="M501" s="95"/>
      <c r="O501" s="96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2"/>
      <c r="AT501" s="2"/>
      <c r="AU501" s="2"/>
      <c r="AV501" s="2"/>
      <c r="AW501" s="2"/>
      <c r="AX501" s="2"/>
      <c r="AY501" s="2"/>
      <c r="AZ501" s="2"/>
      <c r="BA501" s="2"/>
      <c r="BB501" s="2"/>
      <c r="BC501" s="2"/>
      <c r="BD501" s="2"/>
      <c r="BE501" s="2"/>
      <c r="BF501" s="2"/>
      <c r="BG501" s="2"/>
      <c r="BH501" s="2"/>
      <c r="BI501" s="2"/>
      <c r="BJ501" s="2"/>
      <c r="BK501" s="2"/>
      <c r="BL501" s="2"/>
      <c r="BM501" s="2"/>
      <c r="BN501" s="2"/>
      <c r="BO501" s="2"/>
      <c r="BP501" s="2"/>
      <c r="BQ501" s="2"/>
      <c r="BR501" s="2"/>
      <c r="BS501" s="2"/>
      <c r="BT501" s="2"/>
      <c r="BU501" s="2"/>
      <c r="BV501" s="2"/>
      <c r="BW501" s="2"/>
      <c r="BX501" s="2"/>
      <c r="BY501" s="2"/>
      <c r="BZ501" s="2"/>
      <c r="CA501" s="2"/>
      <c r="CB501" s="2"/>
      <c r="CC501" s="2"/>
    </row>
    <row r="502" spans="2:81" x14ac:dyDescent="0.2">
      <c r="B502" s="94"/>
      <c r="C502" s="94"/>
      <c r="D502" s="94"/>
      <c r="E502" s="94"/>
      <c r="F502" s="94"/>
      <c r="G502" s="94"/>
      <c r="H502" s="95"/>
      <c r="J502" s="95"/>
      <c r="K502" s="95"/>
      <c r="L502" s="95"/>
      <c r="M502" s="95"/>
      <c r="O502" s="96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2"/>
      <c r="AT502" s="2"/>
      <c r="AU502" s="2"/>
      <c r="AV502" s="2"/>
      <c r="AW502" s="2"/>
      <c r="AX502" s="2"/>
      <c r="AY502" s="2"/>
      <c r="AZ502" s="2"/>
      <c r="BA502" s="2"/>
      <c r="BB502" s="2"/>
      <c r="BC502" s="2"/>
      <c r="BD502" s="2"/>
      <c r="BE502" s="2"/>
      <c r="BF502" s="2"/>
      <c r="BG502" s="2"/>
      <c r="BH502" s="2"/>
      <c r="BI502" s="2"/>
      <c r="BJ502" s="2"/>
      <c r="BK502" s="2"/>
      <c r="BL502" s="2"/>
      <c r="BM502" s="2"/>
      <c r="BN502" s="2"/>
      <c r="BO502" s="2"/>
      <c r="BP502" s="2"/>
      <c r="BQ502" s="2"/>
      <c r="BR502" s="2"/>
      <c r="BS502" s="2"/>
      <c r="BT502" s="2"/>
      <c r="BU502" s="2"/>
      <c r="BV502" s="2"/>
      <c r="BW502" s="2"/>
      <c r="BX502" s="2"/>
      <c r="BY502" s="2"/>
      <c r="BZ502" s="2"/>
      <c r="CA502" s="2"/>
      <c r="CB502" s="2"/>
      <c r="CC502" s="2"/>
    </row>
    <row r="503" spans="2:81" x14ac:dyDescent="0.2">
      <c r="B503" s="94"/>
      <c r="C503" s="94"/>
      <c r="D503" s="94"/>
      <c r="E503" s="94"/>
      <c r="F503" s="94"/>
      <c r="G503" s="94"/>
      <c r="H503" s="95"/>
      <c r="J503" s="95"/>
      <c r="K503" s="95"/>
      <c r="L503" s="95"/>
      <c r="M503" s="95"/>
      <c r="O503" s="96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2"/>
      <c r="AT503" s="2"/>
      <c r="AU503" s="2"/>
      <c r="AV503" s="2"/>
      <c r="AW503" s="2"/>
      <c r="AX503" s="2"/>
      <c r="AY503" s="2"/>
      <c r="AZ503" s="2"/>
      <c r="BA503" s="2"/>
      <c r="BB503" s="2"/>
      <c r="BC503" s="2"/>
      <c r="BD503" s="2"/>
      <c r="BE503" s="2"/>
      <c r="BF503" s="2"/>
      <c r="BG503" s="2"/>
      <c r="BH503" s="2"/>
      <c r="BI503" s="2"/>
      <c r="BJ503" s="2"/>
      <c r="BK503" s="2"/>
      <c r="BL503" s="2"/>
      <c r="BM503" s="2"/>
      <c r="BN503" s="2"/>
      <c r="BO503" s="2"/>
      <c r="BP503" s="2"/>
      <c r="BQ503" s="2"/>
      <c r="BR503" s="2"/>
      <c r="BS503" s="2"/>
      <c r="BT503" s="2"/>
      <c r="BU503" s="2"/>
      <c r="BV503" s="2"/>
      <c r="BW503" s="2"/>
      <c r="BX503" s="2"/>
      <c r="BY503" s="2"/>
      <c r="BZ503" s="2"/>
      <c r="CA503" s="2"/>
      <c r="CB503" s="2"/>
      <c r="CC503" s="2"/>
    </row>
    <row r="504" spans="2:81" x14ac:dyDescent="0.2">
      <c r="B504" s="94"/>
      <c r="C504" s="94"/>
      <c r="D504" s="94"/>
      <c r="E504" s="94"/>
      <c r="F504" s="94"/>
      <c r="G504" s="94"/>
      <c r="H504" s="95"/>
      <c r="J504" s="95"/>
      <c r="K504" s="95"/>
      <c r="L504" s="95"/>
      <c r="M504" s="95"/>
      <c r="O504" s="96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2"/>
      <c r="AT504" s="2"/>
      <c r="AU504" s="2"/>
      <c r="AV504" s="2"/>
      <c r="AW504" s="2"/>
      <c r="AX504" s="2"/>
      <c r="AY504" s="2"/>
      <c r="AZ504" s="2"/>
      <c r="BA504" s="2"/>
      <c r="BB504" s="2"/>
      <c r="BC504" s="2"/>
      <c r="BD504" s="2"/>
      <c r="BE504" s="2"/>
      <c r="BF504" s="2"/>
      <c r="BG504" s="2"/>
      <c r="BH504" s="2"/>
      <c r="BI504" s="2"/>
      <c r="BJ504" s="2"/>
      <c r="BK504" s="2"/>
      <c r="BL504" s="2"/>
      <c r="BM504" s="2"/>
      <c r="BN504" s="2"/>
      <c r="BO504" s="2"/>
      <c r="BP504" s="2"/>
      <c r="BQ504" s="2"/>
      <c r="BR504" s="2"/>
      <c r="BS504" s="2"/>
      <c r="BT504" s="2"/>
      <c r="BU504" s="2"/>
      <c r="BV504" s="2"/>
      <c r="BW504" s="2"/>
      <c r="BX504" s="2"/>
      <c r="BY504" s="2"/>
      <c r="BZ504" s="2"/>
      <c r="CA504" s="2"/>
      <c r="CB504" s="2"/>
      <c r="CC504" s="2"/>
    </row>
    <row r="505" spans="2:81" x14ac:dyDescent="0.2">
      <c r="B505" s="94"/>
      <c r="C505" s="94"/>
      <c r="D505" s="94"/>
      <c r="E505" s="94"/>
      <c r="F505" s="94"/>
      <c r="G505" s="94"/>
      <c r="H505" s="95"/>
      <c r="J505" s="95"/>
      <c r="K505" s="95"/>
      <c r="L505" s="95"/>
      <c r="M505" s="95"/>
      <c r="O505" s="96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2"/>
      <c r="AT505" s="2"/>
      <c r="AU505" s="2"/>
      <c r="AV505" s="2"/>
      <c r="AW505" s="2"/>
      <c r="AX505" s="2"/>
      <c r="AY505" s="2"/>
      <c r="AZ505" s="2"/>
      <c r="BA505" s="2"/>
      <c r="BB505" s="2"/>
      <c r="BC505" s="2"/>
      <c r="BD505" s="2"/>
      <c r="BE505" s="2"/>
      <c r="BF505" s="2"/>
      <c r="BG505" s="2"/>
      <c r="BH505" s="2"/>
      <c r="BI505" s="2"/>
      <c r="BJ505" s="2"/>
      <c r="BK505" s="2"/>
      <c r="BL505" s="2"/>
      <c r="BM505" s="2"/>
      <c r="BN505" s="2"/>
      <c r="BO505" s="2"/>
      <c r="BP505" s="2"/>
      <c r="BQ505" s="2"/>
      <c r="BR505" s="2"/>
      <c r="BS505" s="2"/>
      <c r="BT505" s="2"/>
      <c r="BU505" s="2"/>
      <c r="BV505" s="2"/>
      <c r="BW505" s="2"/>
      <c r="BX505" s="2"/>
      <c r="BY505" s="2"/>
      <c r="BZ505" s="2"/>
      <c r="CA505" s="2"/>
      <c r="CB505" s="2"/>
      <c r="CC505" s="2"/>
    </row>
    <row r="506" spans="2:81" x14ac:dyDescent="0.2">
      <c r="B506" s="94"/>
      <c r="C506" s="94"/>
      <c r="D506" s="94"/>
      <c r="E506" s="94"/>
      <c r="F506" s="94"/>
      <c r="G506" s="94"/>
      <c r="H506" s="95"/>
      <c r="J506" s="95"/>
      <c r="K506" s="95"/>
      <c r="L506" s="95"/>
      <c r="M506" s="95"/>
      <c r="O506" s="96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2"/>
      <c r="AT506" s="2"/>
      <c r="AU506" s="2"/>
      <c r="AV506" s="2"/>
      <c r="AW506" s="2"/>
      <c r="AX506" s="2"/>
      <c r="AY506" s="2"/>
      <c r="AZ506" s="2"/>
      <c r="BA506" s="2"/>
      <c r="BB506" s="2"/>
      <c r="BC506" s="2"/>
      <c r="BD506" s="2"/>
      <c r="BE506" s="2"/>
      <c r="BF506" s="2"/>
      <c r="BG506" s="2"/>
      <c r="BH506" s="2"/>
      <c r="BI506" s="2"/>
      <c r="BJ506" s="2"/>
      <c r="BK506" s="2"/>
      <c r="BL506" s="2"/>
      <c r="BM506" s="2"/>
      <c r="BN506" s="2"/>
      <c r="BO506" s="2"/>
      <c r="BP506" s="2"/>
      <c r="BQ506" s="2"/>
      <c r="BR506" s="2"/>
      <c r="BS506" s="2"/>
      <c r="BT506" s="2"/>
      <c r="BU506" s="2"/>
      <c r="BV506" s="2"/>
      <c r="BW506" s="2"/>
      <c r="BX506" s="2"/>
      <c r="BY506" s="2"/>
      <c r="BZ506" s="2"/>
      <c r="CA506" s="2"/>
      <c r="CB506" s="2"/>
      <c r="CC506" s="2"/>
    </row>
    <row r="507" spans="2:81" x14ac:dyDescent="0.2">
      <c r="B507" s="94"/>
      <c r="C507" s="94"/>
      <c r="D507" s="94"/>
      <c r="E507" s="94"/>
      <c r="F507" s="94"/>
      <c r="G507" s="94"/>
      <c r="H507" s="95"/>
      <c r="J507" s="95"/>
      <c r="K507" s="95"/>
      <c r="L507" s="95"/>
      <c r="M507" s="95"/>
      <c r="O507" s="96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2"/>
      <c r="AT507" s="2"/>
      <c r="AU507" s="2"/>
      <c r="AV507" s="2"/>
      <c r="AW507" s="2"/>
      <c r="AX507" s="2"/>
      <c r="AY507" s="2"/>
      <c r="AZ507" s="2"/>
      <c r="BA507" s="2"/>
      <c r="BB507" s="2"/>
      <c r="BC507" s="2"/>
      <c r="BD507" s="2"/>
      <c r="BE507" s="2"/>
      <c r="BF507" s="2"/>
      <c r="BG507" s="2"/>
      <c r="BH507" s="2"/>
      <c r="BI507" s="2"/>
      <c r="BJ507" s="2"/>
      <c r="BK507" s="2"/>
      <c r="BL507" s="2"/>
      <c r="BM507" s="2"/>
      <c r="BN507" s="2"/>
      <c r="BO507" s="2"/>
      <c r="BP507" s="2"/>
      <c r="BQ507" s="2"/>
      <c r="BR507" s="2"/>
      <c r="BS507" s="2"/>
      <c r="BT507" s="2"/>
      <c r="BU507" s="2"/>
      <c r="BV507" s="2"/>
      <c r="BW507" s="2"/>
      <c r="BX507" s="2"/>
      <c r="BY507" s="2"/>
      <c r="BZ507" s="2"/>
      <c r="CA507" s="2"/>
      <c r="CB507" s="2"/>
      <c r="CC507" s="2"/>
    </row>
    <row r="508" spans="2:81" x14ac:dyDescent="0.2">
      <c r="B508" s="94"/>
      <c r="C508" s="94"/>
      <c r="D508" s="94"/>
      <c r="E508" s="94"/>
      <c r="F508" s="94"/>
      <c r="G508" s="94"/>
      <c r="H508" s="95"/>
      <c r="J508" s="95"/>
      <c r="K508" s="95"/>
      <c r="L508" s="95"/>
      <c r="M508" s="95"/>
      <c r="O508" s="96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2"/>
      <c r="AT508" s="2"/>
      <c r="AU508" s="2"/>
      <c r="AV508" s="2"/>
      <c r="AW508" s="2"/>
      <c r="AX508" s="2"/>
      <c r="AY508" s="2"/>
      <c r="AZ508" s="2"/>
      <c r="BA508" s="2"/>
      <c r="BB508" s="2"/>
      <c r="BC508" s="2"/>
      <c r="BD508" s="2"/>
      <c r="BE508" s="2"/>
      <c r="BF508" s="2"/>
      <c r="BG508" s="2"/>
      <c r="BH508" s="2"/>
      <c r="BI508" s="2"/>
      <c r="BJ508" s="2"/>
      <c r="BK508" s="2"/>
      <c r="BL508" s="2"/>
      <c r="BM508" s="2"/>
      <c r="BN508" s="2"/>
      <c r="BO508" s="2"/>
      <c r="BP508" s="2"/>
      <c r="BQ508" s="2"/>
      <c r="BR508" s="2"/>
      <c r="BS508" s="2"/>
      <c r="BT508" s="2"/>
      <c r="BU508" s="2"/>
      <c r="BV508" s="2"/>
      <c r="BW508" s="2"/>
      <c r="BX508" s="2"/>
      <c r="BY508" s="2"/>
      <c r="BZ508" s="2"/>
      <c r="CA508" s="2"/>
      <c r="CB508" s="2"/>
      <c r="CC508" s="2"/>
    </row>
    <row r="509" spans="2:81" x14ac:dyDescent="0.2">
      <c r="B509" s="94"/>
      <c r="C509" s="94"/>
      <c r="D509" s="94"/>
      <c r="E509" s="94"/>
      <c r="F509" s="94"/>
      <c r="G509" s="94"/>
      <c r="H509" s="95"/>
      <c r="J509" s="95"/>
      <c r="K509" s="95"/>
      <c r="L509" s="95"/>
      <c r="M509" s="95"/>
      <c r="O509" s="96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2"/>
      <c r="AT509" s="2"/>
      <c r="AU509" s="2"/>
      <c r="AV509" s="2"/>
      <c r="AW509" s="2"/>
      <c r="AX509" s="2"/>
      <c r="AY509" s="2"/>
      <c r="AZ509" s="2"/>
      <c r="BA509" s="2"/>
      <c r="BB509" s="2"/>
      <c r="BC509" s="2"/>
      <c r="BD509" s="2"/>
      <c r="BE509" s="2"/>
      <c r="BF509" s="2"/>
      <c r="BG509" s="2"/>
      <c r="BH509" s="2"/>
      <c r="BI509" s="2"/>
      <c r="BJ509" s="2"/>
      <c r="BK509" s="2"/>
      <c r="BL509" s="2"/>
      <c r="BM509" s="2"/>
      <c r="BN509" s="2"/>
      <c r="BO509" s="2"/>
      <c r="BP509" s="2"/>
      <c r="BQ509" s="2"/>
      <c r="BR509" s="2"/>
      <c r="BS509" s="2"/>
      <c r="BT509" s="2"/>
      <c r="BU509" s="2"/>
      <c r="BV509" s="2"/>
      <c r="BW509" s="2"/>
      <c r="BX509" s="2"/>
      <c r="BY509" s="2"/>
      <c r="BZ509" s="2"/>
      <c r="CA509" s="2"/>
      <c r="CB509" s="2"/>
      <c r="CC509" s="2"/>
    </row>
    <row r="510" spans="2:81" x14ac:dyDescent="0.2">
      <c r="B510" s="94"/>
      <c r="C510" s="94"/>
      <c r="D510" s="94"/>
      <c r="E510" s="94"/>
      <c r="F510" s="94"/>
      <c r="G510" s="94"/>
      <c r="H510" s="95"/>
      <c r="J510" s="95"/>
      <c r="K510" s="95"/>
      <c r="L510" s="95"/>
      <c r="M510" s="95"/>
      <c r="O510" s="96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2"/>
      <c r="AT510" s="2"/>
      <c r="AU510" s="2"/>
      <c r="AV510" s="2"/>
      <c r="AW510" s="2"/>
      <c r="AX510" s="2"/>
      <c r="AY510" s="2"/>
      <c r="AZ510" s="2"/>
      <c r="BA510" s="2"/>
      <c r="BB510" s="2"/>
      <c r="BC510" s="2"/>
      <c r="BD510" s="2"/>
      <c r="BE510" s="2"/>
      <c r="BF510" s="2"/>
      <c r="BG510" s="2"/>
      <c r="BH510" s="2"/>
      <c r="BI510" s="2"/>
      <c r="BJ510" s="2"/>
      <c r="BK510" s="2"/>
      <c r="BL510" s="2"/>
      <c r="BM510" s="2"/>
      <c r="BN510" s="2"/>
      <c r="BO510" s="2"/>
      <c r="BP510" s="2"/>
      <c r="BQ510" s="2"/>
      <c r="BR510" s="2"/>
      <c r="BS510" s="2"/>
      <c r="BT510" s="2"/>
      <c r="BU510" s="2"/>
      <c r="BV510" s="2"/>
      <c r="BW510" s="2"/>
      <c r="BX510" s="2"/>
      <c r="BY510" s="2"/>
      <c r="BZ510" s="2"/>
      <c r="CA510" s="2"/>
      <c r="CB510" s="2"/>
      <c r="CC510" s="2"/>
    </row>
    <row r="511" spans="2:81" x14ac:dyDescent="0.2">
      <c r="B511" s="94"/>
      <c r="C511" s="94"/>
      <c r="D511" s="94"/>
      <c r="E511" s="94"/>
      <c r="F511" s="94"/>
      <c r="G511" s="94"/>
      <c r="H511" s="95"/>
      <c r="J511" s="95"/>
      <c r="K511" s="95"/>
      <c r="L511" s="95"/>
      <c r="M511" s="95"/>
      <c r="O511" s="96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2"/>
      <c r="AT511" s="2"/>
      <c r="AU511" s="2"/>
      <c r="AV511" s="2"/>
      <c r="AW511" s="2"/>
      <c r="AX511" s="2"/>
      <c r="AY511" s="2"/>
      <c r="AZ511" s="2"/>
      <c r="BA511" s="2"/>
      <c r="BB511" s="2"/>
      <c r="BC511" s="2"/>
      <c r="BD511" s="2"/>
      <c r="BE511" s="2"/>
      <c r="BF511" s="2"/>
      <c r="BG511" s="2"/>
      <c r="BH511" s="2"/>
      <c r="BI511" s="2"/>
      <c r="BJ511" s="2"/>
      <c r="BK511" s="2"/>
      <c r="BL511" s="2"/>
      <c r="BM511" s="2"/>
      <c r="BN511" s="2"/>
      <c r="BO511" s="2"/>
      <c r="BP511" s="2"/>
      <c r="BQ511" s="2"/>
      <c r="BR511" s="2"/>
      <c r="BS511" s="2"/>
      <c r="BT511" s="2"/>
      <c r="BU511" s="2"/>
      <c r="BV511" s="2"/>
      <c r="BW511" s="2"/>
      <c r="BX511" s="2"/>
      <c r="BY511" s="2"/>
      <c r="BZ511" s="2"/>
      <c r="CA511" s="2"/>
      <c r="CB511" s="2"/>
      <c r="CC511" s="2"/>
    </row>
    <row r="512" spans="2:81" x14ac:dyDescent="0.2">
      <c r="B512" s="94"/>
      <c r="C512" s="94"/>
      <c r="D512" s="94"/>
      <c r="E512" s="94"/>
      <c r="F512" s="94"/>
      <c r="G512" s="94"/>
      <c r="H512" s="95"/>
      <c r="J512" s="95"/>
      <c r="K512" s="95"/>
      <c r="L512" s="95"/>
      <c r="M512" s="95"/>
      <c r="O512" s="96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2"/>
      <c r="AT512" s="2"/>
      <c r="AU512" s="2"/>
      <c r="AV512" s="2"/>
      <c r="AW512" s="2"/>
      <c r="AX512" s="2"/>
      <c r="AY512" s="2"/>
      <c r="AZ512" s="2"/>
      <c r="BA512" s="2"/>
      <c r="BB512" s="2"/>
      <c r="BC512" s="2"/>
      <c r="BD512" s="2"/>
      <c r="BE512" s="2"/>
      <c r="BF512" s="2"/>
      <c r="BG512" s="2"/>
      <c r="BH512" s="2"/>
      <c r="BI512" s="2"/>
      <c r="BJ512" s="2"/>
      <c r="BK512" s="2"/>
      <c r="BL512" s="2"/>
      <c r="BM512" s="2"/>
      <c r="BN512" s="2"/>
      <c r="BO512" s="2"/>
      <c r="BP512" s="2"/>
      <c r="BQ512" s="2"/>
      <c r="BR512" s="2"/>
      <c r="BS512" s="2"/>
      <c r="BT512" s="2"/>
      <c r="BU512" s="2"/>
      <c r="BV512" s="2"/>
      <c r="BW512" s="2"/>
      <c r="BX512" s="2"/>
      <c r="BY512" s="2"/>
      <c r="BZ512" s="2"/>
      <c r="CA512" s="2"/>
      <c r="CB512" s="2"/>
      <c r="CC512" s="2"/>
    </row>
    <row r="513" spans="2:81" x14ac:dyDescent="0.2">
      <c r="B513" s="94"/>
      <c r="C513" s="94"/>
      <c r="D513" s="94"/>
      <c r="E513" s="94"/>
      <c r="F513" s="94"/>
      <c r="G513" s="94"/>
      <c r="H513" s="95"/>
      <c r="J513" s="95"/>
      <c r="K513" s="95"/>
      <c r="L513" s="95"/>
      <c r="M513" s="95"/>
      <c r="O513" s="96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2"/>
      <c r="AT513" s="2"/>
      <c r="AU513" s="2"/>
      <c r="AV513" s="2"/>
      <c r="AW513" s="2"/>
      <c r="AX513" s="2"/>
      <c r="AY513" s="2"/>
      <c r="AZ513" s="2"/>
      <c r="BA513" s="2"/>
      <c r="BB513" s="2"/>
      <c r="BC513" s="2"/>
      <c r="BD513" s="2"/>
      <c r="BE513" s="2"/>
      <c r="BF513" s="2"/>
      <c r="BG513" s="2"/>
      <c r="BH513" s="2"/>
      <c r="BI513" s="2"/>
      <c r="BJ513" s="2"/>
      <c r="BK513" s="2"/>
      <c r="BL513" s="2"/>
      <c r="BM513" s="2"/>
      <c r="BN513" s="2"/>
      <c r="BO513" s="2"/>
      <c r="BP513" s="2"/>
      <c r="BQ513" s="2"/>
      <c r="BR513" s="2"/>
      <c r="BS513" s="2"/>
      <c r="BT513" s="2"/>
      <c r="BU513" s="2"/>
      <c r="BV513" s="2"/>
      <c r="BW513" s="2"/>
      <c r="BX513" s="2"/>
      <c r="BY513" s="2"/>
      <c r="BZ513" s="2"/>
      <c r="CA513" s="2"/>
      <c r="CB513" s="2"/>
      <c r="CC513" s="2"/>
    </row>
    <row r="514" spans="2:81" x14ac:dyDescent="0.2">
      <c r="B514" s="94"/>
      <c r="C514" s="94"/>
      <c r="D514" s="94"/>
      <c r="E514" s="94"/>
      <c r="F514" s="94"/>
      <c r="G514" s="94"/>
      <c r="H514" s="95"/>
      <c r="J514" s="95"/>
      <c r="K514" s="95"/>
      <c r="L514" s="95"/>
      <c r="M514" s="95"/>
      <c r="O514" s="96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2"/>
      <c r="AT514" s="2"/>
      <c r="AU514" s="2"/>
      <c r="AV514" s="2"/>
      <c r="AW514" s="2"/>
      <c r="AX514" s="2"/>
      <c r="AY514" s="2"/>
      <c r="AZ514" s="2"/>
      <c r="BA514" s="2"/>
      <c r="BB514" s="2"/>
      <c r="BC514" s="2"/>
      <c r="BD514" s="2"/>
      <c r="BE514" s="2"/>
      <c r="BF514" s="2"/>
      <c r="BG514" s="2"/>
      <c r="BH514" s="2"/>
      <c r="BI514" s="2"/>
      <c r="BJ514" s="2"/>
      <c r="BK514" s="2"/>
      <c r="BL514" s="2"/>
      <c r="BM514" s="2"/>
      <c r="BN514" s="2"/>
      <c r="BO514" s="2"/>
      <c r="BP514" s="2"/>
      <c r="BQ514" s="2"/>
      <c r="BR514" s="2"/>
      <c r="BS514" s="2"/>
      <c r="BT514" s="2"/>
      <c r="BU514" s="2"/>
      <c r="BV514" s="2"/>
      <c r="BW514" s="2"/>
      <c r="BX514" s="2"/>
      <c r="BY514" s="2"/>
      <c r="BZ514" s="2"/>
      <c r="CA514" s="2"/>
      <c r="CB514" s="2"/>
      <c r="CC514" s="2"/>
    </row>
    <row r="515" spans="2:81" x14ac:dyDescent="0.2">
      <c r="B515" s="94"/>
      <c r="C515" s="94"/>
      <c r="D515" s="94"/>
      <c r="E515" s="94"/>
      <c r="F515" s="94"/>
      <c r="G515" s="94"/>
      <c r="H515" s="95"/>
      <c r="J515" s="95"/>
      <c r="K515" s="95"/>
      <c r="L515" s="95"/>
      <c r="M515" s="95"/>
      <c r="O515" s="96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2"/>
      <c r="AT515" s="2"/>
      <c r="AU515" s="2"/>
      <c r="AV515" s="2"/>
      <c r="AW515" s="2"/>
      <c r="AX515" s="2"/>
      <c r="AY515" s="2"/>
      <c r="AZ515" s="2"/>
      <c r="BA515" s="2"/>
      <c r="BB515" s="2"/>
      <c r="BC515" s="2"/>
      <c r="BD515" s="2"/>
      <c r="BE515" s="2"/>
      <c r="BF515" s="2"/>
      <c r="BG515" s="2"/>
      <c r="BH515" s="2"/>
      <c r="BI515" s="2"/>
      <c r="BJ515" s="2"/>
      <c r="BK515" s="2"/>
      <c r="BL515" s="2"/>
      <c r="BM515" s="2"/>
      <c r="BN515" s="2"/>
      <c r="BO515" s="2"/>
      <c r="BP515" s="2"/>
      <c r="BQ515" s="2"/>
      <c r="BR515" s="2"/>
      <c r="BS515" s="2"/>
      <c r="BT515" s="2"/>
      <c r="BU515" s="2"/>
      <c r="BV515" s="2"/>
      <c r="BW515" s="2"/>
      <c r="BX515" s="2"/>
      <c r="BY515" s="2"/>
      <c r="BZ515" s="2"/>
      <c r="CA515" s="2"/>
      <c r="CB515" s="2"/>
      <c r="CC515" s="2"/>
    </row>
    <row r="516" spans="2:81" x14ac:dyDescent="0.2">
      <c r="B516" s="94"/>
      <c r="C516" s="94"/>
      <c r="D516" s="94"/>
      <c r="E516" s="94"/>
      <c r="F516" s="94"/>
      <c r="G516" s="94"/>
      <c r="H516" s="95"/>
      <c r="J516" s="95"/>
      <c r="K516" s="95"/>
      <c r="L516" s="95"/>
      <c r="M516" s="95"/>
      <c r="O516" s="96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2"/>
      <c r="AT516" s="2"/>
      <c r="AU516" s="2"/>
      <c r="AV516" s="2"/>
      <c r="AW516" s="2"/>
      <c r="AX516" s="2"/>
      <c r="AY516" s="2"/>
      <c r="AZ516" s="2"/>
      <c r="BA516" s="2"/>
      <c r="BB516" s="2"/>
      <c r="BC516" s="2"/>
      <c r="BD516" s="2"/>
      <c r="BE516" s="2"/>
      <c r="BF516" s="2"/>
      <c r="BG516" s="2"/>
      <c r="BH516" s="2"/>
      <c r="BI516" s="2"/>
      <c r="BJ516" s="2"/>
      <c r="BK516" s="2"/>
      <c r="BL516" s="2"/>
      <c r="BM516" s="2"/>
      <c r="BN516" s="2"/>
      <c r="BO516" s="2"/>
      <c r="BP516" s="2"/>
      <c r="BQ516" s="2"/>
      <c r="BR516" s="2"/>
      <c r="BS516" s="2"/>
      <c r="BT516" s="2"/>
      <c r="BU516" s="2"/>
      <c r="BV516" s="2"/>
      <c r="BW516" s="2"/>
      <c r="BX516" s="2"/>
      <c r="BY516" s="2"/>
      <c r="BZ516" s="2"/>
      <c r="CA516" s="2"/>
      <c r="CB516" s="2"/>
      <c r="CC516" s="2"/>
    </row>
    <row r="517" spans="2:81" x14ac:dyDescent="0.2">
      <c r="B517" s="94"/>
      <c r="C517" s="94"/>
      <c r="D517" s="94"/>
      <c r="E517" s="94"/>
      <c r="F517" s="94"/>
      <c r="G517" s="94"/>
      <c r="H517" s="95"/>
      <c r="J517" s="95"/>
      <c r="K517" s="95"/>
      <c r="L517" s="95"/>
      <c r="M517" s="95"/>
      <c r="O517" s="96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2"/>
      <c r="AT517" s="2"/>
      <c r="AU517" s="2"/>
      <c r="AV517" s="2"/>
      <c r="AW517" s="2"/>
      <c r="AX517" s="2"/>
      <c r="AY517" s="2"/>
      <c r="AZ517" s="2"/>
      <c r="BA517" s="2"/>
      <c r="BB517" s="2"/>
      <c r="BC517" s="2"/>
      <c r="BD517" s="2"/>
      <c r="BE517" s="2"/>
      <c r="BF517" s="2"/>
      <c r="BG517" s="2"/>
      <c r="BH517" s="2"/>
      <c r="BI517" s="2"/>
      <c r="BJ517" s="2"/>
      <c r="BK517" s="2"/>
      <c r="BL517" s="2"/>
      <c r="BM517" s="2"/>
      <c r="BN517" s="2"/>
      <c r="BO517" s="2"/>
      <c r="BP517" s="2"/>
      <c r="BQ517" s="2"/>
      <c r="BR517" s="2"/>
      <c r="BS517" s="2"/>
      <c r="BT517" s="2"/>
      <c r="BU517" s="2"/>
      <c r="BV517" s="2"/>
      <c r="BW517" s="2"/>
      <c r="BX517" s="2"/>
      <c r="BY517" s="2"/>
      <c r="BZ517" s="2"/>
      <c r="CA517" s="2"/>
      <c r="CB517" s="2"/>
      <c r="CC517" s="2"/>
    </row>
    <row r="518" spans="2:81" x14ac:dyDescent="0.2">
      <c r="B518" s="94"/>
      <c r="C518" s="94"/>
      <c r="D518" s="94"/>
      <c r="E518" s="94"/>
      <c r="F518" s="94"/>
      <c r="G518" s="94"/>
      <c r="H518" s="95"/>
      <c r="J518" s="95"/>
      <c r="K518" s="95"/>
      <c r="L518" s="95"/>
      <c r="M518" s="95"/>
      <c r="O518" s="96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2"/>
      <c r="AT518" s="2"/>
      <c r="AU518" s="2"/>
      <c r="AV518" s="2"/>
      <c r="AW518" s="2"/>
      <c r="AX518" s="2"/>
      <c r="AY518" s="2"/>
      <c r="AZ518" s="2"/>
      <c r="BA518" s="2"/>
      <c r="BB518" s="2"/>
      <c r="BC518" s="2"/>
      <c r="BD518" s="2"/>
      <c r="BE518" s="2"/>
      <c r="BF518" s="2"/>
      <c r="BG518" s="2"/>
      <c r="BH518" s="2"/>
      <c r="BI518" s="2"/>
      <c r="BJ518" s="2"/>
      <c r="BK518" s="2"/>
      <c r="BL518" s="2"/>
      <c r="BM518" s="2"/>
      <c r="BN518" s="2"/>
      <c r="BO518" s="2"/>
      <c r="BP518" s="2"/>
      <c r="BQ518" s="2"/>
      <c r="BR518" s="2"/>
      <c r="BS518" s="2"/>
      <c r="BT518" s="2"/>
      <c r="BU518" s="2"/>
      <c r="BV518" s="2"/>
      <c r="BW518" s="2"/>
      <c r="BX518" s="2"/>
      <c r="BY518" s="2"/>
      <c r="BZ518" s="2"/>
      <c r="CA518" s="2"/>
      <c r="CB518" s="2"/>
      <c r="CC518" s="2"/>
    </row>
    <row r="519" spans="2:81" x14ac:dyDescent="0.2">
      <c r="B519" s="94"/>
      <c r="C519" s="94"/>
      <c r="D519" s="94"/>
      <c r="E519" s="94"/>
      <c r="F519" s="94"/>
      <c r="G519" s="94"/>
      <c r="H519" s="95"/>
      <c r="J519" s="95"/>
      <c r="K519" s="95"/>
      <c r="L519" s="95"/>
      <c r="M519" s="95"/>
      <c r="O519" s="96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2"/>
      <c r="AT519" s="2"/>
      <c r="AU519" s="2"/>
      <c r="AV519" s="2"/>
      <c r="AW519" s="2"/>
      <c r="AX519" s="2"/>
      <c r="AY519" s="2"/>
      <c r="AZ519" s="2"/>
      <c r="BA519" s="2"/>
      <c r="BB519" s="2"/>
      <c r="BC519" s="2"/>
      <c r="BD519" s="2"/>
      <c r="BE519" s="2"/>
      <c r="BF519" s="2"/>
      <c r="BG519" s="2"/>
      <c r="BH519" s="2"/>
      <c r="BI519" s="2"/>
      <c r="BJ519" s="2"/>
      <c r="BK519" s="2"/>
      <c r="BL519" s="2"/>
      <c r="BM519" s="2"/>
      <c r="BN519" s="2"/>
      <c r="BO519" s="2"/>
      <c r="BP519" s="2"/>
      <c r="BQ519" s="2"/>
      <c r="BR519" s="2"/>
      <c r="BS519" s="2"/>
      <c r="BT519" s="2"/>
      <c r="BU519" s="2"/>
      <c r="BV519" s="2"/>
      <c r="BW519" s="2"/>
      <c r="BX519" s="2"/>
      <c r="BY519" s="2"/>
      <c r="BZ519" s="2"/>
      <c r="CA519" s="2"/>
      <c r="CB519" s="2"/>
      <c r="CC519" s="2"/>
    </row>
    <row r="520" spans="2:81" x14ac:dyDescent="0.2">
      <c r="B520" s="94"/>
      <c r="C520" s="94"/>
      <c r="D520" s="94"/>
      <c r="E520" s="94"/>
      <c r="F520" s="94"/>
      <c r="G520" s="94"/>
      <c r="H520" s="95"/>
      <c r="J520" s="95"/>
      <c r="K520" s="95"/>
      <c r="L520" s="95"/>
      <c r="M520" s="95"/>
      <c r="O520" s="96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2"/>
      <c r="AT520" s="2"/>
      <c r="AU520" s="2"/>
      <c r="AV520" s="2"/>
      <c r="AW520" s="2"/>
      <c r="AX520" s="2"/>
      <c r="AY520" s="2"/>
      <c r="AZ520" s="2"/>
      <c r="BA520" s="2"/>
      <c r="BB520" s="2"/>
      <c r="BC520" s="2"/>
      <c r="BD520" s="2"/>
      <c r="BE520" s="2"/>
      <c r="BF520" s="2"/>
      <c r="BG520" s="2"/>
      <c r="BH520" s="2"/>
      <c r="BI520" s="2"/>
      <c r="BJ520" s="2"/>
      <c r="BK520" s="2"/>
      <c r="BL520" s="2"/>
      <c r="BM520" s="2"/>
      <c r="BN520" s="2"/>
      <c r="BO520" s="2"/>
      <c r="BP520" s="2"/>
      <c r="BQ520" s="2"/>
      <c r="BR520" s="2"/>
      <c r="BS520" s="2"/>
      <c r="BT520" s="2"/>
      <c r="BU520" s="2"/>
      <c r="BV520" s="2"/>
      <c r="BW520" s="2"/>
      <c r="BX520" s="2"/>
      <c r="BY520" s="2"/>
      <c r="BZ520" s="2"/>
      <c r="CA520" s="2"/>
      <c r="CB520" s="2"/>
      <c r="CC520" s="2"/>
    </row>
    <row r="521" spans="2:81" x14ac:dyDescent="0.2">
      <c r="B521" s="94"/>
      <c r="C521" s="94"/>
      <c r="D521" s="94"/>
      <c r="E521" s="94"/>
      <c r="F521" s="94"/>
      <c r="G521" s="94"/>
      <c r="H521" s="95"/>
      <c r="J521" s="95"/>
      <c r="K521" s="95"/>
      <c r="L521" s="95"/>
      <c r="M521" s="95"/>
      <c r="O521" s="96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2"/>
      <c r="AT521" s="2"/>
      <c r="AU521" s="2"/>
      <c r="AV521" s="2"/>
      <c r="AW521" s="2"/>
      <c r="AX521" s="2"/>
      <c r="AY521" s="2"/>
      <c r="AZ521" s="2"/>
      <c r="BA521" s="2"/>
      <c r="BB521" s="2"/>
      <c r="BC521" s="2"/>
      <c r="BD521" s="2"/>
      <c r="BE521" s="2"/>
      <c r="BF521" s="2"/>
      <c r="BG521" s="2"/>
      <c r="BH521" s="2"/>
      <c r="BI521" s="2"/>
      <c r="BJ521" s="2"/>
      <c r="BK521" s="2"/>
      <c r="BL521" s="2"/>
      <c r="BM521" s="2"/>
      <c r="BN521" s="2"/>
      <c r="BO521" s="2"/>
      <c r="BP521" s="2"/>
      <c r="BQ521" s="2"/>
      <c r="BR521" s="2"/>
      <c r="BS521" s="2"/>
      <c r="BT521" s="2"/>
      <c r="BU521" s="2"/>
      <c r="BV521" s="2"/>
      <c r="BW521" s="2"/>
      <c r="BX521" s="2"/>
      <c r="BY521" s="2"/>
      <c r="BZ521" s="2"/>
      <c r="CA521" s="2"/>
      <c r="CB521" s="2"/>
      <c r="CC521" s="2"/>
    </row>
    <row r="522" spans="2:81" x14ac:dyDescent="0.2">
      <c r="B522" s="94"/>
      <c r="C522" s="94"/>
      <c r="D522" s="94"/>
      <c r="E522" s="94"/>
      <c r="F522" s="94"/>
      <c r="G522" s="94"/>
      <c r="H522" s="95"/>
      <c r="J522" s="95"/>
      <c r="K522" s="95"/>
      <c r="L522" s="95"/>
      <c r="M522" s="95"/>
      <c r="O522" s="96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2"/>
      <c r="AT522" s="2"/>
      <c r="AU522" s="2"/>
      <c r="AV522" s="2"/>
      <c r="AW522" s="2"/>
      <c r="AX522" s="2"/>
      <c r="AY522" s="2"/>
      <c r="AZ522" s="2"/>
      <c r="BA522" s="2"/>
      <c r="BB522" s="2"/>
      <c r="BC522" s="2"/>
      <c r="BD522" s="2"/>
      <c r="BE522" s="2"/>
      <c r="BF522" s="2"/>
      <c r="BG522" s="2"/>
      <c r="BH522" s="2"/>
      <c r="BI522" s="2"/>
      <c r="BJ522" s="2"/>
      <c r="BK522" s="2"/>
      <c r="BL522" s="2"/>
      <c r="BM522" s="2"/>
      <c r="BN522" s="2"/>
      <c r="BO522" s="2"/>
      <c r="BP522" s="2"/>
      <c r="BQ522" s="2"/>
      <c r="BR522" s="2"/>
      <c r="BS522" s="2"/>
      <c r="BT522" s="2"/>
      <c r="BU522" s="2"/>
      <c r="BV522" s="2"/>
      <c r="BW522" s="2"/>
      <c r="BX522" s="2"/>
      <c r="BY522" s="2"/>
      <c r="BZ522" s="2"/>
      <c r="CA522" s="2"/>
      <c r="CB522" s="2"/>
      <c r="CC522" s="2"/>
    </row>
    <row r="523" spans="2:81" x14ac:dyDescent="0.2">
      <c r="B523" s="94"/>
      <c r="C523" s="94"/>
      <c r="D523" s="94"/>
      <c r="E523" s="94"/>
      <c r="F523" s="94"/>
      <c r="G523" s="94"/>
      <c r="H523" s="95"/>
      <c r="J523" s="95"/>
      <c r="K523" s="95"/>
      <c r="L523" s="95"/>
      <c r="M523" s="95"/>
      <c r="O523" s="96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2"/>
      <c r="AT523" s="2"/>
      <c r="AU523" s="2"/>
      <c r="AV523" s="2"/>
      <c r="AW523" s="2"/>
      <c r="AX523" s="2"/>
      <c r="AY523" s="2"/>
      <c r="AZ523" s="2"/>
      <c r="BA523" s="2"/>
      <c r="BB523" s="2"/>
      <c r="BC523" s="2"/>
      <c r="BD523" s="2"/>
      <c r="BE523" s="2"/>
      <c r="BF523" s="2"/>
      <c r="BG523" s="2"/>
      <c r="BH523" s="2"/>
      <c r="BI523" s="2"/>
      <c r="BJ523" s="2"/>
      <c r="BK523" s="2"/>
      <c r="BL523" s="2"/>
      <c r="BM523" s="2"/>
      <c r="BN523" s="2"/>
      <c r="BO523" s="2"/>
      <c r="BP523" s="2"/>
      <c r="BQ523" s="2"/>
      <c r="BR523" s="2"/>
      <c r="BS523" s="2"/>
      <c r="BT523" s="2"/>
      <c r="BU523" s="2"/>
      <c r="BV523" s="2"/>
      <c r="BW523" s="2"/>
      <c r="BX523" s="2"/>
      <c r="BY523" s="2"/>
      <c r="BZ523" s="2"/>
      <c r="CA523" s="2"/>
      <c r="CB523" s="2"/>
      <c r="CC523" s="2"/>
    </row>
    <row r="524" spans="2:81" x14ac:dyDescent="0.2">
      <c r="B524" s="94"/>
      <c r="C524" s="94"/>
      <c r="D524" s="94"/>
      <c r="E524" s="94"/>
      <c r="F524" s="94"/>
      <c r="G524" s="94"/>
      <c r="H524" s="95"/>
      <c r="J524" s="95"/>
      <c r="K524" s="95"/>
      <c r="L524" s="95"/>
      <c r="M524" s="95"/>
      <c r="O524" s="96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2"/>
      <c r="AT524" s="2"/>
      <c r="AU524" s="2"/>
      <c r="AV524" s="2"/>
      <c r="AW524" s="2"/>
      <c r="AX524" s="2"/>
      <c r="AY524" s="2"/>
      <c r="AZ524" s="2"/>
      <c r="BA524" s="2"/>
      <c r="BB524" s="2"/>
      <c r="BC524" s="2"/>
      <c r="BD524" s="2"/>
      <c r="BE524" s="2"/>
      <c r="BF524" s="2"/>
      <c r="BG524" s="2"/>
      <c r="BH524" s="2"/>
      <c r="BI524" s="2"/>
      <c r="BJ524" s="2"/>
      <c r="BK524" s="2"/>
      <c r="BL524" s="2"/>
      <c r="BM524" s="2"/>
      <c r="BN524" s="2"/>
      <c r="BO524" s="2"/>
      <c r="BP524" s="2"/>
      <c r="BQ524" s="2"/>
      <c r="BR524" s="2"/>
      <c r="BS524" s="2"/>
      <c r="BT524" s="2"/>
      <c r="BU524" s="2"/>
      <c r="BV524" s="2"/>
      <c r="BW524" s="2"/>
      <c r="BX524" s="2"/>
      <c r="BY524" s="2"/>
      <c r="BZ524" s="2"/>
      <c r="CA524" s="2"/>
      <c r="CB524" s="2"/>
      <c r="CC524" s="2"/>
    </row>
    <row r="525" spans="2:81" x14ac:dyDescent="0.2">
      <c r="B525" s="94"/>
      <c r="C525" s="94"/>
      <c r="D525" s="94"/>
      <c r="E525" s="94"/>
      <c r="F525" s="94"/>
      <c r="G525" s="94"/>
      <c r="H525" s="95"/>
      <c r="J525" s="95"/>
      <c r="K525" s="95"/>
      <c r="L525" s="95"/>
      <c r="M525" s="95"/>
      <c r="O525" s="96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2"/>
      <c r="AT525" s="2"/>
      <c r="AU525" s="2"/>
      <c r="AV525" s="2"/>
      <c r="AW525" s="2"/>
      <c r="AX525" s="2"/>
      <c r="AY525" s="2"/>
      <c r="AZ525" s="2"/>
      <c r="BA525" s="2"/>
      <c r="BB525" s="2"/>
      <c r="BC525" s="2"/>
      <c r="BD525" s="2"/>
      <c r="BE525" s="2"/>
      <c r="BF525" s="2"/>
      <c r="BG525" s="2"/>
      <c r="BH525" s="2"/>
      <c r="BI525" s="2"/>
      <c r="BJ525" s="2"/>
      <c r="BK525" s="2"/>
      <c r="BL525" s="2"/>
      <c r="BM525" s="2"/>
      <c r="BN525" s="2"/>
      <c r="BO525" s="2"/>
      <c r="BP525" s="2"/>
      <c r="BQ525" s="2"/>
      <c r="BR525" s="2"/>
      <c r="BS525" s="2"/>
      <c r="BT525" s="2"/>
      <c r="BU525" s="2"/>
      <c r="BV525" s="2"/>
      <c r="BW525" s="2"/>
      <c r="BX525" s="2"/>
      <c r="BY525" s="2"/>
      <c r="BZ525" s="2"/>
      <c r="CA525" s="2"/>
      <c r="CB525" s="2"/>
      <c r="CC525" s="2"/>
    </row>
    <row r="526" spans="2:81" x14ac:dyDescent="0.2">
      <c r="B526" s="94"/>
      <c r="C526" s="94"/>
      <c r="D526" s="94"/>
      <c r="E526" s="94"/>
      <c r="F526" s="94"/>
      <c r="G526" s="94"/>
      <c r="H526" s="95"/>
      <c r="J526" s="95"/>
      <c r="K526" s="95"/>
      <c r="L526" s="95"/>
      <c r="M526" s="95"/>
      <c r="O526" s="96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2"/>
      <c r="AT526" s="2"/>
      <c r="AU526" s="2"/>
      <c r="AV526" s="2"/>
      <c r="AW526" s="2"/>
      <c r="AX526" s="2"/>
      <c r="AY526" s="2"/>
      <c r="AZ526" s="2"/>
      <c r="BA526" s="2"/>
      <c r="BB526" s="2"/>
      <c r="BC526" s="2"/>
      <c r="BD526" s="2"/>
      <c r="BE526" s="2"/>
      <c r="BF526" s="2"/>
      <c r="BG526" s="2"/>
      <c r="BH526" s="2"/>
      <c r="BI526" s="2"/>
      <c r="BJ526" s="2"/>
      <c r="BK526" s="2"/>
      <c r="BL526" s="2"/>
      <c r="BM526" s="2"/>
      <c r="BN526" s="2"/>
      <c r="BO526" s="2"/>
      <c r="BP526" s="2"/>
      <c r="BQ526" s="2"/>
      <c r="BR526" s="2"/>
      <c r="BS526" s="2"/>
      <c r="BT526" s="2"/>
      <c r="BU526" s="2"/>
      <c r="BV526" s="2"/>
      <c r="BW526" s="2"/>
      <c r="BX526" s="2"/>
      <c r="BY526" s="2"/>
      <c r="BZ526" s="2"/>
      <c r="CA526" s="2"/>
      <c r="CB526" s="2"/>
      <c r="CC526" s="2"/>
    </row>
    <row r="527" spans="2:81" x14ac:dyDescent="0.2">
      <c r="B527" s="94"/>
      <c r="C527" s="94"/>
      <c r="D527" s="94"/>
      <c r="E527" s="94"/>
      <c r="F527" s="94"/>
      <c r="G527" s="94"/>
      <c r="H527" s="95"/>
      <c r="J527" s="95"/>
      <c r="K527" s="95"/>
      <c r="L527" s="95"/>
      <c r="M527" s="95"/>
      <c r="O527" s="96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2"/>
      <c r="AT527" s="2"/>
      <c r="AU527" s="2"/>
      <c r="AV527" s="2"/>
      <c r="AW527" s="2"/>
      <c r="AX527" s="2"/>
      <c r="AY527" s="2"/>
      <c r="AZ527" s="2"/>
      <c r="BA527" s="2"/>
      <c r="BB527" s="2"/>
      <c r="BC527" s="2"/>
      <c r="BD527" s="2"/>
      <c r="BE527" s="2"/>
      <c r="BF527" s="2"/>
      <c r="BG527" s="2"/>
      <c r="BH527" s="2"/>
      <c r="BI527" s="2"/>
      <c r="BJ527" s="2"/>
      <c r="BK527" s="2"/>
      <c r="BL527" s="2"/>
      <c r="BM527" s="2"/>
      <c r="BN527" s="2"/>
      <c r="BO527" s="2"/>
      <c r="BP527" s="2"/>
      <c r="BQ527" s="2"/>
      <c r="BR527" s="2"/>
      <c r="BS527" s="2"/>
      <c r="BT527" s="2"/>
      <c r="BU527" s="2"/>
      <c r="BV527" s="2"/>
      <c r="BW527" s="2"/>
      <c r="BX527" s="2"/>
      <c r="BY527" s="2"/>
      <c r="BZ527" s="2"/>
      <c r="CA527" s="2"/>
      <c r="CB527" s="2"/>
      <c r="CC527" s="2"/>
    </row>
    <row r="528" spans="2:81" x14ac:dyDescent="0.2">
      <c r="B528" s="94"/>
      <c r="C528" s="94"/>
      <c r="D528" s="94"/>
      <c r="E528" s="94"/>
      <c r="F528" s="94"/>
      <c r="G528" s="94"/>
      <c r="H528" s="95"/>
      <c r="J528" s="95"/>
      <c r="K528" s="95"/>
      <c r="L528" s="95"/>
      <c r="M528" s="95"/>
      <c r="O528" s="96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2"/>
      <c r="AT528" s="2"/>
      <c r="AU528" s="2"/>
      <c r="AV528" s="2"/>
      <c r="AW528" s="2"/>
      <c r="AX528" s="2"/>
      <c r="AY528" s="2"/>
      <c r="AZ528" s="2"/>
      <c r="BA528" s="2"/>
      <c r="BB528" s="2"/>
      <c r="BC528" s="2"/>
      <c r="BD528" s="2"/>
      <c r="BE528" s="2"/>
      <c r="BF528" s="2"/>
      <c r="BG528" s="2"/>
      <c r="BH528" s="2"/>
      <c r="BI528" s="2"/>
      <c r="BJ528" s="2"/>
      <c r="BK528" s="2"/>
      <c r="BL528" s="2"/>
      <c r="BM528" s="2"/>
      <c r="BN528" s="2"/>
      <c r="BO528" s="2"/>
      <c r="BP528" s="2"/>
      <c r="BQ528" s="2"/>
      <c r="BR528" s="2"/>
      <c r="BS528" s="2"/>
      <c r="BT528" s="2"/>
      <c r="BU528" s="2"/>
      <c r="BV528" s="2"/>
      <c r="BW528" s="2"/>
      <c r="BX528" s="2"/>
      <c r="BY528" s="2"/>
      <c r="BZ528" s="2"/>
      <c r="CA528" s="2"/>
      <c r="CB528" s="2"/>
      <c r="CC528" s="2"/>
    </row>
    <row r="529" spans="2:81" x14ac:dyDescent="0.2">
      <c r="B529" s="94"/>
      <c r="C529" s="94"/>
      <c r="D529" s="94"/>
      <c r="E529" s="94"/>
      <c r="F529" s="94"/>
      <c r="G529" s="94"/>
      <c r="H529" s="95"/>
      <c r="J529" s="95"/>
      <c r="K529" s="95"/>
      <c r="L529" s="95"/>
      <c r="M529" s="95"/>
      <c r="O529" s="96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2"/>
      <c r="AT529" s="2"/>
      <c r="AU529" s="2"/>
      <c r="AV529" s="2"/>
      <c r="AW529" s="2"/>
      <c r="AX529" s="2"/>
      <c r="AY529" s="2"/>
      <c r="AZ529" s="2"/>
      <c r="BA529" s="2"/>
      <c r="BB529" s="2"/>
      <c r="BC529" s="2"/>
      <c r="BD529" s="2"/>
      <c r="BE529" s="2"/>
      <c r="BF529" s="2"/>
      <c r="BG529" s="2"/>
      <c r="BH529" s="2"/>
      <c r="BI529" s="2"/>
      <c r="BJ529" s="2"/>
      <c r="BK529" s="2"/>
      <c r="BL529" s="2"/>
      <c r="BM529" s="2"/>
      <c r="BN529" s="2"/>
      <c r="BO529" s="2"/>
      <c r="BP529" s="2"/>
      <c r="BQ529" s="2"/>
      <c r="BR529" s="2"/>
      <c r="BS529" s="2"/>
      <c r="BT529" s="2"/>
      <c r="BU529" s="2"/>
      <c r="BV529" s="2"/>
      <c r="BW529" s="2"/>
      <c r="BX529" s="2"/>
      <c r="BY529" s="2"/>
      <c r="BZ529" s="2"/>
      <c r="CA529" s="2"/>
      <c r="CB529" s="2"/>
      <c r="CC529" s="2"/>
    </row>
    <row r="530" spans="2:81" x14ac:dyDescent="0.2">
      <c r="B530" s="94"/>
      <c r="C530" s="94"/>
      <c r="D530" s="94"/>
      <c r="E530" s="94"/>
      <c r="F530" s="94"/>
      <c r="G530" s="94"/>
      <c r="H530" s="95"/>
      <c r="J530" s="95"/>
      <c r="K530" s="95"/>
      <c r="L530" s="95"/>
      <c r="M530" s="95"/>
      <c r="O530" s="96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2"/>
      <c r="AT530" s="2"/>
      <c r="AU530" s="2"/>
      <c r="AV530" s="2"/>
      <c r="AW530" s="2"/>
      <c r="AX530" s="2"/>
      <c r="AY530" s="2"/>
      <c r="AZ530" s="2"/>
      <c r="BA530" s="2"/>
      <c r="BB530" s="2"/>
      <c r="BC530" s="2"/>
      <c r="BD530" s="2"/>
      <c r="BE530" s="2"/>
      <c r="BF530" s="2"/>
      <c r="BG530" s="2"/>
      <c r="BH530" s="2"/>
      <c r="BI530" s="2"/>
      <c r="BJ530" s="2"/>
      <c r="BK530" s="2"/>
      <c r="BL530" s="2"/>
      <c r="BM530" s="2"/>
      <c r="BN530" s="2"/>
      <c r="BO530" s="2"/>
      <c r="BP530" s="2"/>
      <c r="BQ530" s="2"/>
      <c r="BR530" s="2"/>
      <c r="BS530" s="2"/>
      <c r="BT530" s="2"/>
      <c r="BU530" s="2"/>
      <c r="BV530" s="2"/>
      <c r="BW530" s="2"/>
      <c r="BX530" s="2"/>
      <c r="BY530" s="2"/>
      <c r="BZ530" s="2"/>
      <c r="CA530" s="2"/>
      <c r="CB530" s="2"/>
      <c r="CC530" s="2"/>
    </row>
    <row r="531" spans="2:81" x14ac:dyDescent="0.2">
      <c r="B531" s="94"/>
      <c r="C531" s="94"/>
      <c r="D531" s="94"/>
      <c r="E531" s="94"/>
      <c r="F531" s="94"/>
      <c r="G531" s="94"/>
      <c r="H531" s="95"/>
      <c r="J531" s="95"/>
      <c r="K531" s="95"/>
      <c r="L531" s="95"/>
      <c r="M531" s="95"/>
      <c r="O531" s="96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2"/>
      <c r="AT531" s="2"/>
      <c r="AU531" s="2"/>
      <c r="AV531" s="2"/>
      <c r="AW531" s="2"/>
      <c r="AX531" s="2"/>
      <c r="AY531" s="2"/>
      <c r="AZ531" s="2"/>
      <c r="BA531" s="2"/>
      <c r="BB531" s="2"/>
      <c r="BC531" s="2"/>
      <c r="BD531" s="2"/>
      <c r="BE531" s="2"/>
      <c r="BF531" s="2"/>
      <c r="BG531" s="2"/>
      <c r="BH531" s="2"/>
      <c r="BI531" s="2"/>
      <c r="BJ531" s="2"/>
      <c r="BK531" s="2"/>
      <c r="BL531" s="2"/>
      <c r="BM531" s="2"/>
      <c r="BN531" s="2"/>
      <c r="BO531" s="2"/>
      <c r="BP531" s="2"/>
      <c r="BQ531" s="2"/>
      <c r="BR531" s="2"/>
      <c r="BS531" s="2"/>
      <c r="BT531" s="2"/>
      <c r="BU531" s="2"/>
      <c r="BV531" s="2"/>
      <c r="BW531" s="2"/>
      <c r="BX531" s="2"/>
      <c r="BY531" s="2"/>
      <c r="BZ531" s="2"/>
      <c r="CA531" s="2"/>
      <c r="CB531" s="2"/>
      <c r="CC531" s="2"/>
    </row>
    <row r="532" spans="2:81" x14ac:dyDescent="0.2">
      <c r="B532" s="94"/>
      <c r="C532" s="94"/>
      <c r="D532" s="94"/>
      <c r="E532" s="94"/>
      <c r="F532" s="94"/>
      <c r="G532" s="94"/>
      <c r="H532" s="95"/>
      <c r="J532" s="95"/>
      <c r="K532" s="95"/>
      <c r="L532" s="95"/>
      <c r="M532" s="95"/>
      <c r="O532" s="96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2"/>
      <c r="AT532" s="2"/>
      <c r="AU532" s="2"/>
      <c r="AV532" s="2"/>
      <c r="AW532" s="2"/>
      <c r="AX532" s="2"/>
      <c r="AY532" s="2"/>
      <c r="AZ532" s="2"/>
      <c r="BA532" s="2"/>
      <c r="BB532" s="2"/>
      <c r="BC532" s="2"/>
      <c r="BD532" s="2"/>
      <c r="BE532" s="2"/>
      <c r="BF532" s="2"/>
      <c r="BG532" s="2"/>
      <c r="BH532" s="2"/>
      <c r="BI532" s="2"/>
      <c r="BJ532" s="2"/>
      <c r="BK532" s="2"/>
      <c r="BL532" s="2"/>
      <c r="BM532" s="2"/>
      <c r="BN532" s="2"/>
      <c r="BO532" s="2"/>
      <c r="BP532" s="2"/>
      <c r="BQ532" s="2"/>
      <c r="BR532" s="2"/>
      <c r="BS532" s="2"/>
      <c r="BT532" s="2"/>
      <c r="BU532" s="2"/>
      <c r="BV532" s="2"/>
      <c r="BW532" s="2"/>
      <c r="BX532" s="2"/>
      <c r="BY532" s="2"/>
      <c r="BZ532" s="2"/>
      <c r="CA532" s="2"/>
      <c r="CB532" s="2"/>
      <c r="CC532" s="2"/>
    </row>
    <row r="533" spans="2:81" x14ac:dyDescent="0.2">
      <c r="B533" s="94"/>
      <c r="C533" s="94"/>
      <c r="D533" s="94"/>
      <c r="E533" s="94"/>
      <c r="F533" s="94"/>
      <c r="G533" s="94"/>
      <c r="H533" s="95"/>
      <c r="J533" s="95"/>
      <c r="K533" s="95"/>
      <c r="L533" s="95"/>
      <c r="M533" s="95"/>
      <c r="O533" s="96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2"/>
      <c r="AT533" s="2"/>
      <c r="AU533" s="2"/>
      <c r="AV533" s="2"/>
      <c r="AW533" s="2"/>
      <c r="AX533" s="2"/>
      <c r="AY533" s="2"/>
      <c r="AZ533" s="2"/>
      <c r="BA533" s="2"/>
      <c r="BB533" s="2"/>
      <c r="BC533" s="2"/>
      <c r="BD533" s="2"/>
      <c r="BE533" s="2"/>
      <c r="BF533" s="2"/>
      <c r="BG533" s="2"/>
      <c r="BH533" s="2"/>
      <c r="BI533" s="2"/>
      <c r="BJ533" s="2"/>
      <c r="BK533" s="2"/>
      <c r="BL533" s="2"/>
      <c r="BM533" s="2"/>
      <c r="BN533" s="2"/>
      <c r="BO533" s="2"/>
      <c r="BP533" s="2"/>
      <c r="BQ533" s="2"/>
      <c r="BR533" s="2"/>
      <c r="BS533" s="2"/>
      <c r="BT533" s="2"/>
      <c r="BU533" s="2"/>
      <c r="BV533" s="2"/>
      <c r="BW533" s="2"/>
      <c r="BX533" s="2"/>
      <c r="BY533" s="2"/>
      <c r="BZ533" s="2"/>
      <c r="CA533" s="2"/>
      <c r="CB533" s="2"/>
      <c r="CC533" s="2"/>
    </row>
    <row r="534" spans="2:81" x14ac:dyDescent="0.2">
      <c r="B534" s="94"/>
      <c r="C534" s="94"/>
      <c r="D534" s="94"/>
      <c r="E534" s="94"/>
      <c r="F534" s="94"/>
      <c r="G534" s="94"/>
      <c r="H534" s="95"/>
      <c r="J534" s="95"/>
      <c r="K534" s="95"/>
      <c r="L534" s="95"/>
      <c r="M534" s="95"/>
      <c r="O534" s="96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2"/>
      <c r="AT534" s="2"/>
      <c r="AU534" s="2"/>
      <c r="AV534" s="2"/>
      <c r="AW534" s="2"/>
      <c r="AX534" s="2"/>
      <c r="AY534" s="2"/>
      <c r="AZ534" s="2"/>
      <c r="BA534" s="2"/>
      <c r="BB534" s="2"/>
      <c r="BC534" s="2"/>
      <c r="BD534" s="2"/>
      <c r="BE534" s="2"/>
      <c r="BF534" s="2"/>
      <c r="BG534" s="2"/>
      <c r="BH534" s="2"/>
      <c r="BI534" s="2"/>
      <c r="BJ534" s="2"/>
      <c r="BK534" s="2"/>
      <c r="BL534" s="2"/>
      <c r="BM534" s="2"/>
      <c r="BN534" s="2"/>
      <c r="BO534" s="2"/>
      <c r="BP534" s="2"/>
      <c r="BQ534" s="2"/>
      <c r="BR534" s="2"/>
      <c r="BS534" s="2"/>
      <c r="BT534" s="2"/>
      <c r="BU534" s="2"/>
      <c r="BV534" s="2"/>
      <c r="BW534" s="2"/>
      <c r="BX534" s="2"/>
      <c r="BY534" s="2"/>
      <c r="BZ534" s="2"/>
      <c r="CA534" s="2"/>
      <c r="CB534" s="2"/>
      <c r="CC534" s="2"/>
    </row>
    <row r="535" spans="2:81" x14ac:dyDescent="0.2">
      <c r="B535" s="94"/>
      <c r="C535" s="94"/>
      <c r="D535" s="94"/>
      <c r="E535" s="94"/>
      <c r="F535" s="94"/>
      <c r="G535" s="94"/>
      <c r="H535" s="95"/>
      <c r="J535" s="95"/>
      <c r="K535" s="95"/>
      <c r="L535" s="95"/>
      <c r="M535" s="95"/>
      <c r="O535" s="96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2"/>
      <c r="AT535" s="2"/>
      <c r="AU535" s="2"/>
      <c r="AV535" s="2"/>
      <c r="AW535" s="2"/>
      <c r="AX535" s="2"/>
      <c r="AY535" s="2"/>
      <c r="AZ535" s="2"/>
      <c r="BA535" s="2"/>
      <c r="BB535" s="2"/>
      <c r="BC535" s="2"/>
      <c r="BD535" s="2"/>
      <c r="BE535" s="2"/>
      <c r="BF535" s="2"/>
      <c r="BG535" s="2"/>
      <c r="BH535" s="2"/>
      <c r="BI535" s="2"/>
      <c r="BJ535" s="2"/>
      <c r="BK535" s="2"/>
      <c r="BL535" s="2"/>
      <c r="BM535" s="2"/>
      <c r="BN535" s="2"/>
      <c r="BO535" s="2"/>
      <c r="BP535" s="2"/>
      <c r="BQ535" s="2"/>
      <c r="BR535" s="2"/>
      <c r="BS535" s="2"/>
      <c r="BT535" s="2"/>
      <c r="BU535" s="2"/>
      <c r="BV535" s="2"/>
      <c r="BW535" s="2"/>
      <c r="BX535" s="2"/>
      <c r="BY535" s="2"/>
      <c r="BZ535" s="2"/>
      <c r="CA535" s="2"/>
      <c r="CB535" s="2"/>
      <c r="CC535" s="2"/>
    </row>
    <row r="536" spans="2:81" x14ac:dyDescent="0.2">
      <c r="B536" s="94"/>
      <c r="C536" s="94"/>
      <c r="D536" s="94"/>
      <c r="E536" s="94"/>
      <c r="F536" s="94"/>
      <c r="G536" s="94"/>
      <c r="H536" s="95"/>
      <c r="J536" s="95"/>
      <c r="K536" s="95"/>
      <c r="L536" s="95"/>
      <c r="M536" s="95"/>
      <c r="O536" s="96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2"/>
      <c r="AT536" s="2"/>
      <c r="AU536" s="2"/>
      <c r="AV536" s="2"/>
      <c r="AW536" s="2"/>
      <c r="AX536" s="2"/>
      <c r="AY536" s="2"/>
      <c r="AZ536" s="2"/>
      <c r="BA536" s="2"/>
      <c r="BB536" s="2"/>
      <c r="BC536" s="2"/>
      <c r="BD536" s="2"/>
      <c r="BE536" s="2"/>
      <c r="BF536" s="2"/>
      <c r="BG536" s="2"/>
      <c r="BH536" s="2"/>
      <c r="BI536" s="2"/>
      <c r="BJ536" s="2"/>
      <c r="BK536" s="2"/>
      <c r="BL536" s="2"/>
      <c r="BM536" s="2"/>
      <c r="BN536" s="2"/>
      <c r="BO536" s="2"/>
      <c r="BP536" s="2"/>
      <c r="BQ536" s="2"/>
      <c r="BR536" s="2"/>
      <c r="BS536" s="2"/>
      <c r="BT536" s="2"/>
      <c r="BU536" s="2"/>
      <c r="BV536" s="2"/>
      <c r="BW536" s="2"/>
      <c r="BX536" s="2"/>
      <c r="BY536" s="2"/>
      <c r="BZ536" s="2"/>
      <c r="CA536" s="2"/>
      <c r="CB536" s="2"/>
      <c r="CC536" s="2"/>
    </row>
    <row r="537" spans="2:81" x14ac:dyDescent="0.2">
      <c r="B537" s="94"/>
      <c r="C537" s="94"/>
      <c r="D537" s="94"/>
      <c r="E537" s="94"/>
      <c r="F537" s="94"/>
      <c r="G537" s="94"/>
      <c r="H537" s="95"/>
      <c r="J537" s="95"/>
      <c r="K537" s="95"/>
      <c r="L537" s="95"/>
      <c r="M537" s="95"/>
      <c r="O537" s="96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2"/>
      <c r="AT537" s="2"/>
      <c r="AU537" s="2"/>
      <c r="AV537" s="2"/>
      <c r="AW537" s="2"/>
      <c r="AX537" s="2"/>
      <c r="AY537" s="2"/>
      <c r="AZ537" s="2"/>
      <c r="BA537" s="2"/>
      <c r="BB537" s="2"/>
      <c r="BC537" s="2"/>
      <c r="BD537" s="2"/>
      <c r="BE537" s="2"/>
      <c r="BF537" s="2"/>
      <c r="BG537" s="2"/>
      <c r="BH537" s="2"/>
      <c r="BI537" s="2"/>
      <c r="BJ537" s="2"/>
      <c r="BK537" s="2"/>
      <c r="BL537" s="2"/>
      <c r="BM537" s="2"/>
      <c r="BN537" s="2"/>
      <c r="BO537" s="2"/>
      <c r="BP537" s="2"/>
      <c r="BQ537" s="2"/>
      <c r="BR537" s="2"/>
      <c r="BS537" s="2"/>
      <c r="BT537" s="2"/>
      <c r="BU537" s="2"/>
      <c r="BV537" s="2"/>
      <c r="BW537" s="2"/>
      <c r="BX537" s="2"/>
      <c r="BY537" s="2"/>
      <c r="BZ537" s="2"/>
      <c r="CA537" s="2"/>
      <c r="CB537" s="2"/>
      <c r="CC537" s="2"/>
    </row>
    <row r="538" spans="2:81" x14ac:dyDescent="0.2">
      <c r="B538" s="94"/>
      <c r="C538" s="94"/>
      <c r="D538" s="94"/>
      <c r="E538" s="94"/>
      <c r="F538" s="94"/>
      <c r="G538" s="94"/>
      <c r="H538" s="95"/>
      <c r="J538" s="95"/>
      <c r="K538" s="95"/>
      <c r="L538" s="95"/>
      <c r="M538" s="95"/>
      <c r="O538" s="96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2"/>
      <c r="AT538" s="2"/>
      <c r="AU538" s="2"/>
      <c r="AV538" s="2"/>
      <c r="AW538" s="2"/>
      <c r="AX538" s="2"/>
      <c r="AY538" s="2"/>
      <c r="AZ538" s="2"/>
      <c r="BA538" s="2"/>
      <c r="BB538" s="2"/>
      <c r="BC538" s="2"/>
      <c r="BD538" s="2"/>
      <c r="BE538" s="2"/>
      <c r="BF538" s="2"/>
      <c r="BG538" s="2"/>
      <c r="BH538" s="2"/>
      <c r="BI538" s="2"/>
      <c r="BJ538" s="2"/>
      <c r="BK538" s="2"/>
      <c r="BL538" s="2"/>
      <c r="BM538" s="2"/>
      <c r="BN538" s="2"/>
      <c r="BO538" s="2"/>
      <c r="BP538" s="2"/>
      <c r="BQ538" s="2"/>
      <c r="BR538" s="2"/>
      <c r="BS538" s="2"/>
      <c r="BT538" s="2"/>
      <c r="BU538" s="2"/>
      <c r="BV538" s="2"/>
      <c r="BW538" s="2"/>
      <c r="BX538" s="2"/>
      <c r="BY538" s="2"/>
      <c r="BZ538" s="2"/>
      <c r="CA538" s="2"/>
      <c r="CB538" s="2"/>
      <c r="CC538" s="2"/>
    </row>
    <row r="539" spans="2:81" x14ac:dyDescent="0.2">
      <c r="B539" s="94"/>
      <c r="C539" s="94"/>
      <c r="D539" s="94"/>
      <c r="E539" s="94"/>
      <c r="F539" s="94"/>
      <c r="G539" s="94"/>
      <c r="H539" s="95"/>
      <c r="J539" s="95"/>
      <c r="K539" s="95"/>
      <c r="L539" s="95"/>
      <c r="M539" s="95"/>
      <c r="O539" s="96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2"/>
      <c r="AT539" s="2"/>
      <c r="AU539" s="2"/>
      <c r="AV539" s="2"/>
      <c r="AW539" s="2"/>
      <c r="AX539" s="2"/>
      <c r="AY539" s="2"/>
      <c r="AZ539" s="2"/>
      <c r="BA539" s="2"/>
      <c r="BB539" s="2"/>
      <c r="BC539" s="2"/>
      <c r="BD539" s="2"/>
      <c r="BE539" s="2"/>
      <c r="BF539" s="2"/>
      <c r="BG539" s="2"/>
      <c r="BH539" s="2"/>
      <c r="BI539" s="2"/>
      <c r="BJ539" s="2"/>
      <c r="BK539" s="2"/>
      <c r="BL539" s="2"/>
      <c r="BM539" s="2"/>
      <c r="BN539" s="2"/>
      <c r="BO539" s="2"/>
      <c r="BP539" s="2"/>
      <c r="BQ539" s="2"/>
      <c r="BR539" s="2"/>
      <c r="BS539" s="2"/>
      <c r="BT539" s="2"/>
      <c r="BU539" s="2"/>
      <c r="BV539" s="2"/>
      <c r="BW539" s="2"/>
      <c r="BX539" s="2"/>
      <c r="BY539" s="2"/>
      <c r="BZ539" s="2"/>
      <c r="CA539" s="2"/>
      <c r="CB539" s="2"/>
      <c r="CC539" s="2"/>
    </row>
    <row r="540" spans="2:81" x14ac:dyDescent="0.2">
      <c r="B540" s="94"/>
      <c r="C540" s="94"/>
      <c r="D540" s="94"/>
      <c r="E540" s="94"/>
      <c r="F540" s="94"/>
      <c r="G540" s="94"/>
      <c r="H540" s="95"/>
      <c r="J540" s="95"/>
      <c r="K540" s="95"/>
      <c r="L540" s="95"/>
      <c r="M540" s="95"/>
      <c r="O540" s="96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2"/>
      <c r="AT540" s="2"/>
      <c r="AU540" s="2"/>
      <c r="AV540" s="2"/>
      <c r="AW540" s="2"/>
      <c r="AX540" s="2"/>
      <c r="AY540" s="2"/>
      <c r="AZ540" s="2"/>
      <c r="BA540" s="2"/>
      <c r="BB540" s="2"/>
      <c r="BC540" s="2"/>
      <c r="BD540" s="2"/>
      <c r="BE540" s="2"/>
      <c r="BF540" s="2"/>
      <c r="BG540" s="2"/>
      <c r="BH540" s="2"/>
      <c r="BI540" s="2"/>
      <c r="BJ540" s="2"/>
      <c r="BK540" s="2"/>
      <c r="BL540" s="2"/>
      <c r="BM540" s="2"/>
      <c r="BN540" s="2"/>
      <c r="BO540" s="2"/>
      <c r="BP540" s="2"/>
      <c r="BQ540" s="2"/>
      <c r="BR540" s="2"/>
      <c r="BS540" s="2"/>
      <c r="BT540" s="2"/>
      <c r="BU540" s="2"/>
      <c r="BV540" s="2"/>
      <c r="BW540" s="2"/>
      <c r="BX540" s="2"/>
      <c r="BY540" s="2"/>
      <c r="BZ540" s="2"/>
      <c r="CA540" s="2"/>
      <c r="CB540" s="2"/>
      <c r="CC540" s="2"/>
    </row>
    <row r="541" spans="2:81" x14ac:dyDescent="0.2">
      <c r="B541" s="94"/>
      <c r="C541" s="94"/>
      <c r="D541" s="94"/>
      <c r="E541" s="94"/>
      <c r="F541" s="94"/>
      <c r="G541" s="94"/>
      <c r="H541" s="95"/>
      <c r="J541" s="95"/>
      <c r="K541" s="95"/>
      <c r="L541" s="95"/>
      <c r="M541" s="95"/>
      <c r="O541" s="96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2"/>
      <c r="AT541" s="2"/>
      <c r="AU541" s="2"/>
      <c r="AV541" s="2"/>
      <c r="AW541" s="2"/>
      <c r="AX541" s="2"/>
      <c r="AY541" s="2"/>
      <c r="AZ541" s="2"/>
      <c r="BA541" s="2"/>
      <c r="BB541" s="2"/>
      <c r="BC541" s="2"/>
      <c r="BD541" s="2"/>
      <c r="BE541" s="2"/>
      <c r="BF541" s="2"/>
      <c r="BG541" s="2"/>
      <c r="BH541" s="2"/>
      <c r="BI541" s="2"/>
      <c r="BJ541" s="2"/>
      <c r="BK541" s="2"/>
      <c r="BL541" s="2"/>
      <c r="BM541" s="2"/>
      <c r="BN541" s="2"/>
      <c r="BO541" s="2"/>
      <c r="BP541" s="2"/>
      <c r="BQ541" s="2"/>
      <c r="BR541" s="2"/>
      <c r="BS541" s="2"/>
      <c r="BT541" s="2"/>
      <c r="BU541" s="2"/>
      <c r="BV541" s="2"/>
      <c r="BW541" s="2"/>
      <c r="BX541" s="2"/>
      <c r="BY541" s="2"/>
      <c r="BZ541" s="2"/>
      <c r="CA541" s="2"/>
      <c r="CB541" s="2"/>
      <c r="CC541" s="2"/>
    </row>
    <row r="542" spans="2:81" x14ac:dyDescent="0.2">
      <c r="B542" s="94"/>
      <c r="C542" s="94"/>
      <c r="D542" s="94"/>
      <c r="E542" s="94"/>
      <c r="F542" s="94"/>
      <c r="G542" s="94"/>
      <c r="H542" s="95"/>
      <c r="J542" s="95"/>
      <c r="K542" s="95"/>
      <c r="L542" s="95"/>
      <c r="M542" s="95"/>
      <c r="O542" s="96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2"/>
      <c r="AT542" s="2"/>
      <c r="AU542" s="2"/>
      <c r="AV542" s="2"/>
      <c r="AW542" s="2"/>
      <c r="AX542" s="2"/>
      <c r="AY542" s="2"/>
      <c r="AZ542" s="2"/>
      <c r="BA542" s="2"/>
      <c r="BB542" s="2"/>
      <c r="BC542" s="2"/>
      <c r="BD542" s="2"/>
      <c r="BE542" s="2"/>
      <c r="BF542" s="2"/>
      <c r="BG542" s="2"/>
      <c r="BH542" s="2"/>
      <c r="BI542" s="2"/>
      <c r="BJ542" s="2"/>
      <c r="BK542" s="2"/>
      <c r="BL542" s="2"/>
      <c r="BM542" s="2"/>
      <c r="BN542" s="2"/>
      <c r="BO542" s="2"/>
      <c r="BP542" s="2"/>
      <c r="BQ542" s="2"/>
      <c r="BR542" s="2"/>
      <c r="BS542" s="2"/>
      <c r="BT542" s="2"/>
      <c r="BU542" s="2"/>
      <c r="BV542" s="2"/>
      <c r="BW542" s="2"/>
      <c r="BX542" s="2"/>
      <c r="BY542" s="2"/>
      <c r="BZ542" s="2"/>
      <c r="CA542" s="2"/>
      <c r="CB542" s="2"/>
      <c r="CC542" s="2"/>
    </row>
    <row r="543" spans="2:81" x14ac:dyDescent="0.2">
      <c r="B543" s="94"/>
      <c r="C543" s="94"/>
      <c r="D543" s="94"/>
      <c r="E543" s="94"/>
      <c r="F543" s="94"/>
      <c r="G543" s="94"/>
      <c r="H543" s="95"/>
      <c r="J543" s="95"/>
      <c r="K543" s="95"/>
      <c r="L543" s="95"/>
      <c r="M543" s="95"/>
      <c r="O543" s="96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2"/>
      <c r="AT543" s="2"/>
      <c r="AU543" s="2"/>
      <c r="AV543" s="2"/>
      <c r="AW543" s="2"/>
      <c r="AX543" s="2"/>
      <c r="AY543" s="2"/>
      <c r="AZ543" s="2"/>
      <c r="BA543" s="2"/>
      <c r="BB543" s="2"/>
      <c r="BC543" s="2"/>
      <c r="BD543" s="2"/>
      <c r="BE543" s="2"/>
      <c r="BF543" s="2"/>
      <c r="BG543" s="2"/>
      <c r="BH543" s="2"/>
      <c r="BI543" s="2"/>
      <c r="BJ543" s="2"/>
      <c r="BK543" s="2"/>
      <c r="BL543" s="2"/>
      <c r="BM543" s="2"/>
      <c r="BN543" s="2"/>
      <c r="BO543" s="2"/>
      <c r="BP543" s="2"/>
      <c r="BQ543" s="2"/>
      <c r="BR543" s="2"/>
      <c r="BS543" s="2"/>
      <c r="BT543" s="2"/>
      <c r="BU543" s="2"/>
      <c r="BV543" s="2"/>
      <c r="BW543" s="2"/>
      <c r="BX543" s="2"/>
      <c r="BY543" s="2"/>
      <c r="BZ543" s="2"/>
      <c r="CA543" s="2"/>
      <c r="CB543" s="2"/>
      <c r="CC543" s="2"/>
    </row>
    <row r="544" spans="2:81" x14ac:dyDescent="0.2">
      <c r="B544" s="94"/>
      <c r="C544" s="94"/>
      <c r="D544" s="94"/>
      <c r="E544" s="94"/>
      <c r="F544" s="94"/>
      <c r="G544" s="94"/>
      <c r="H544" s="95"/>
      <c r="J544" s="95"/>
      <c r="K544" s="95"/>
      <c r="L544" s="95"/>
      <c r="M544" s="95"/>
      <c r="O544" s="96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2"/>
      <c r="AT544" s="2"/>
      <c r="AU544" s="2"/>
      <c r="AV544" s="2"/>
      <c r="AW544" s="2"/>
      <c r="AX544" s="2"/>
      <c r="AY544" s="2"/>
      <c r="AZ544" s="2"/>
      <c r="BA544" s="2"/>
      <c r="BB544" s="2"/>
      <c r="BC544" s="2"/>
      <c r="BD544" s="2"/>
      <c r="BE544" s="2"/>
      <c r="BF544" s="2"/>
      <c r="BG544" s="2"/>
      <c r="BH544" s="2"/>
      <c r="BI544" s="2"/>
      <c r="BJ544" s="2"/>
      <c r="BK544" s="2"/>
      <c r="BL544" s="2"/>
      <c r="BM544" s="2"/>
      <c r="BN544" s="2"/>
      <c r="BO544" s="2"/>
      <c r="BP544" s="2"/>
      <c r="BQ544" s="2"/>
      <c r="BR544" s="2"/>
      <c r="BS544" s="2"/>
      <c r="BT544" s="2"/>
      <c r="BU544" s="2"/>
      <c r="BV544" s="2"/>
      <c r="BW544" s="2"/>
      <c r="BX544" s="2"/>
      <c r="BY544" s="2"/>
      <c r="BZ544" s="2"/>
      <c r="CA544" s="2"/>
      <c r="CB544" s="2"/>
      <c r="CC544" s="2"/>
    </row>
    <row r="545" spans="2:81" x14ac:dyDescent="0.2">
      <c r="B545" s="94"/>
      <c r="C545" s="94"/>
      <c r="D545" s="94"/>
      <c r="E545" s="94"/>
      <c r="F545" s="94"/>
      <c r="G545" s="94"/>
      <c r="H545" s="95"/>
      <c r="J545" s="95"/>
      <c r="K545" s="95"/>
      <c r="L545" s="95"/>
      <c r="M545" s="95"/>
      <c r="O545" s="96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2"/>
      <c r="AT545" s="2"/>
      <c r="AU545" s="2"/>
      <c r="AV545" s="2"/>
      <c r="AW545" s="2"/>
      <c r="AX545" s="2"/>
      <c r="AY545" s="2"/>
      <c r="AZ545" s="2"/>
      <c r="BA545" s="2"/>
      <c r="BB545" s="2"/>
      <c r="BC545" s="2"/>
      <c r="BD545" s="2"/>
      <c r="BE545" s="2"/>
      <c r="BF545" s="2"/>
      <c r="BG545" s="2"/>
      <c r="BH545" s="2"/>
      <c r="BI545" s="2"/>
      <c r="BJ545" s="2"/>
      <c r="BK545" s="2"/>
      <c r="BL545" s="2"/>
      <c r="BM545" s="2"/>
      <c r="BN545" s="2"/>
      <c r="BO545" s="2"/>
      <c r="BP545" s="2"/>
      <c r="BQ545" s="2"/>
      <c r="BR545" s="2"/>
      <c r="BS545" s="2"/>
      <c r="BT545" s="2"/>
      <c r="BU545" s="2"/>
      <c r="BV545" s="2"/>
      <c r="BW545" s="2"/>
      <c r="BX545" s="2"/>
      <c r="BY545" s="2"/>
      <c r="BZ545" s="2"/>
      <c r="CA545" s="2"/>
      <c r="CB545" s="2"/>
      <c r="CC545" s="2"/>
    </row>
    <row r="546" spans="2:81" x14ac:dyDescent="0.2">
      <c r="B546" s="94"/>
      <c r="C546" s="94"/>
      <c r="D546" s="94"/>
      <c r="E546" s="94"/>
      <c r="F546" s="94"/>
      <c r="G546" s="94"/>
      <c r="H546" s="95"/>
      <c r="J546" s="95"/>
      <c r="K546" s="95"/>
      <c r="L546" s="95"/>
      <c r="M546" s="95"/>
      <c r="O546" s="96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2"/>
      <c r="AT546" s="2"/>
      <c r="AU546" s="2"/>
      <c r="AV546" s="2"/>
      <c r="AW546" s="2"/>
      <c r="AX546" s="2"/>
      <c r="AY546" s="2"/>
      <c r="AZ546" s="2"/>
      <c r="BA546" s="2"/>
      <c r="BB546" s="2"/>
      <c r="BC546" s="2"/>
      <c r="BD546" s="2"/>
      <c r="BE546" s="2"/>
      <c r="BF546" s="2"/>
      <c r="BG546" s="2"/>
      <c r="BH546" s="2"/>
      <c r="BI546" s="2"/>
      <c r="BJ546" s="2"/>
      <c r="BK546" s="2"/>
      <c r="BL546" s="2"/>
      <c r="BM546" s="2"/>
      <c r="BN546" s="2"/>
      <c r="BO546" s="2"/>
      <c r="BP546" s="2"/>
      <c r="BQ546" s="2"/>
      <c r="BR546" s="2"/>
      <c r="BS546" s="2"/>
      <c r="BT546" s="2"/>
      <c r="BU546" s="2"/>
      <c r="BV546" s="2"/>
      <c r="BW546" s="2"/>
      <c r="BX546" s="2"/>
      <c r="BY546" s="2"/>
      <c r="BZ546" s="2"/>
      <c r="CA546" s="2"/>
      <c r="CB546" s="2"/>
      <c r="CC546" s="2"/>
    </row>
    <row r="547" spans="2:81" x14ac:dyDescent="0.2">
      <c r="B547" s="94"/>
      <c r="C547" s="94"/>
      <c r="D547" s="94"/>
      <c r="E547" s="94"/>
      <c r="F547" s="94"/>
      <c r="G547" s="94"/>
      <c r="H547" s="95"/>
      <c r="J547" s="95"/>
      <c r="K547" s="95"/>
      <c r="L547" s="95"/>
      <c r="M547" s="95"/>
      <c r="O547" s="96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2"/>
      <c r="AT547" s="2"/>
      <c r="AU547" s="2"/>
      <c r="AV547" s="2"/>
      <c r="AW547" s="2"/>
      <c r="AX547" s="2"/>
      <c r="AY547" s="2"/>
      <c r="AZ547" s="2"/>
      <c r="BA547" s="2"/>
      <c r="BB547" s="2"/>
      <c r="BC547" s="2"/>
      <c r="BD547" s="2"/>
      <c r="BE547" s="2"/>
      <c r="BF547" s="2"/>
      <c r="BG547" s="2"/>
      <c r="BH547" s="2"/>
      <c r="BI547" s="2"/>
      <c r="BJ547" s="2"/>
      <c r="BK547" s="2"/>
      <c r="BL547" s="2"/>
      <c r="BM547" s="2"/>
      <c r="BN547" s="2"/>
      <c r="BO547" s="2"/>
      <c r="BP547" s="2"/>
      <c r="BQ547" s="2"/>
      <c r="BR547" s="2"/>
      <c r="BS547" s="2"/>
      <c r="BT547" s="2"/>
      <c r="BU547" s="2"/>
      <c r="BV547" s="2"/>
      <c r="BW547" s="2"/>
      <c r="BX547" s="2"/>
      <c r="BY547" s="2"/>
      <c r="BZ547" s="2"/>
      <c r="CA547" s="2"/>
      <c r="CB547" s="2"/>
      <c r="CC547" s="2"/>
    </row>
    <row r="548" spans="2:81" x14ac:dyDescent="0.2">
      <c r="B548" s="94"/>
      <c r="C548" s="94"/>
      <c r="D548" s="94"/>
      <c r="E548" s="94"/>
      <c r="F548" s="94"/>
      <c r="G548" s="94"/>
      <c r="H548" s="95"/>
      <c r="J548" s="95"/>
      <c r="K548" s="95"/>
      <c r="L548" s="95"/>
      <c r="M548" s="95"/>
      <c r="O548" s="96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2"/>
      <c r="AT548" s="2"/>
      <c r="AU548" s="2"/>
      <c r="AV548" s="2"/>
      <c r="AW548" s="2"/>
      <c r="AX548" s="2"/>
      <c r="AY548" s="2"/>
      <c r="AZ548" s="2"/>
      <c r="BA548" s="2"/>
      <c r="BB548" s="2"/>
      <c r="BC548" s="2"/>
      <c r="BD548" s="2"/>
      <c r="BE548" s="2"/>
      <c r="BF548" s="2"/>
      <c r="BG548" s="2"/>
      <c r="BH548" s="2"/>
      <c r="BI548" s="2"/>
      <c r="BJ548" s="2"/>
      <c r="BK548" s="2"/>
      <c r="BL548" s="2"/>
      <c r="BM548" s="2"/>
      <c r="BN548" s="2"/>
      <c r="BO548" s="2"/>
      <c r="BP548" s="2"/>
      <c r="BQ548" s="2"/>
      <c r="BR548" s="2"/>
      <c r="BS548" s="2"/>
      <c r="BT548" s="2"/>
      <c r="BU548" s="2"/>
      <c r="BV548" s="2"/>
      <c r="BW548" s="2"/>
      <c r="BX548" s="2"/>
      <c r="BY548" s="2"/>
      <c r="BZ548" s="2"/>
      <c r="CA548" s="2"/>
      <c r="CB548" s="2"/>
      <c r="CC548" s="2"/>
    </row>
    <row r="549" spans="2:81" x14ac:dyDescent="0.2">
      <c r="B549" s="94"/>
      <c r="C549" s="94"/>
      <c r="D549" s="94"/>
      <c r="E549" s="94"/>
      <c r="F549" s="94"/>
      <c r="G549" s="94"/>
      <c r="H549" s="95"/>
      <c r="J549" s="95"/>
      <c r="K549" s="95"/>
      <c r="L549" s="95"/>
      <c r="M549" s="95"/>
      <c r="O549" s="96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2"/>
      <c r="AT549" s="2"/>
      <c r="AU549" s="2"/>
      <c r="AV549" s="2"/>
      <c r="AW549" s="2"/>
      <c r="AX549" s="2"/>
      <c r="AY549" s="2"/>
      <c r="AZ549" s="2"/>
      <c r="BA549" s="2"/>
      <c r="BB549" s="2"/>
      <c r="BC549" s="2"/>
      <c r="BD549" s="2"/>
      <c r="BE549" s="2"/>
      <c r="BF549" s="2"/>
      <c r="BG549" s="2"/>
      <c r="BH549" s="2"/>
      <c r="BI549" s="2"/>
      <c r="BJ549" s="2"/>
      <c r="BK549" s="2"/>
      <c r="BL549" s="2"/>
      <c r="BM549" s="2"/>
      <c r="BN549" s="2"/>
      <c r="BO549" s="2"/>
      <c r="BP549" s="2"/>
      <c r="BQ549" s="2"/>
      <c r="BR549" s="2"/>
      <c r="BS549" s="2"/>
      <c r="BT549" s="2"/>
      <c r="BU549" s="2"/>
      <c r="BV549" s="2"/>
      <c r="BW549" s="2"/>
      <c r="BX549" s="2"/>
      <c r="BY549" s="2"/>
      <c r="BZ549" s="2"/>
      <c r="CA549" s="2"/>
      <c r="CB549" s="2"/>
      <c r="CC549" s="2"/>
    </row>
    <row r="550" spans="2:81" x14ac:dyDescent="0.2">
      <c r="B550" s="94"/>
      <c r="C550" s="94"/>
      <c r="D550" s="94"/>
      <c r="E550" s="94"/>
      <c r="F550" s="94"/>
      <c r="G550" s="94"/>
      <c r="H550" s="95"/>
      <c r="J550" s="95"/>
      <c r="K550" s="95"/>
      <c r="L550" s="95"/>
      <c r="M550" s="95"/>
      <c r="O550" s="96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2"/>
      <c r="AT550" s="2"/>
      <c r="AU550" s="2"/>
      <c r="AV550" s="2"/>
      <c r="AW550" s="2"/>
      <c r="AX550" s="2"/>
      <c r="AY550" s="2"/>
      <c r="AZ550" s="2"/>
      <c r="BA550" s="2"/>
      <c r="BB550" s="2"/>
      <c r="BC550" s="2"/>
      <c r="BD550" s="2"/>
      <c r="BE550" s="2"/>
      <c r="BF550" s="2"/>
      <c r="BG550" s="2"/>
      <c r="BH550" s="2"/>
      <c r="BI550" s="2"/>
      <c r="BJ550" s="2"/>
      <c r="BK550" s="2"/>
      <c r="BL550" s="2"/>
      <c r="BM550" s="2"/>
      <c r="BN550" s="2"/>
      <c r="BO550" s="2"/>
      <c r="BP550" s="2"/>
      <c r="BQ550" s="2"/>
      <c r="BR550" s="2"/>
      <c r="BS550" s="2"/>
      <c r="BT550" s="2"/>
      <c r="BU550" s="2"/>
      <c r="BV550" s="2"/>
      <c r="BW550" s="2"/>
      <c r="BX550" s="2"/>
      <c r="BY550" s="2"/>
      <c r="BZ550" s="2"/>
      <c r="CA550" s="2"/>
      <c r="CB550" s="2"/>
      <c r="CC550" s="2"/>
    </row>
    <row r="551" spans="2:81" x14ac:dyDescent="0.2">
      <c r="B551" s="94"/>
      <c r="C551" s="94"/>
      <c r="D551" s="94"/>
      <c r="E551" s="94"/>
      <c r="F551" s="94"/>
      <c r="G551" s="94"/>
      <c r="H551" s="95"/>
      <c r="J551" s="95"/>
      <c r="K551" s="95"/>
      <c r="L551" s="95"/>
      <c r="M551" s="95"/>
      <c r="O551" s="96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2"/>
      <c r="AT551" s="2"/>
      <c r="AU551" s="2"/>
      <c r="AV551" s="2"/>
      <c r="AW551" s="2"/>
      <c r="AX551" s="2"/>
      <c r="AY551" s="2"/>
      <c r="AZ551" s="2"/>
      <c r="BA551" s="2"/>
      <c r="BB551" s="2"/>
      <c r="BC551" s="2"/>
      <c r="BD551" s="2"/>
      <c r="BE551" s="2"/>
      <c r="BF551" s="2"/>
      <c r="BG551" s="2"/>
      <c r="BH551" s="2"/>
      <c r="BI551" s="2"/>
      <c r="BJ551" s="2"/>
      <c r="BK551" s="2"/>
      <c r="BL551" s="2"/>
      <c r="BM551" s="2"/>
      <c r="BN551" s="2"/>
      <c r="BO551" s="2"/>
      <c r="BP551" s="2"/>
      <c r="BQ551" s="2"/>
      <c r="BR551" s="2"/>
      <c r="BS551" s="2"/>
      <c r="BT551" s="2"/>
      <c r="BU551" s="2"/>
      <c r="BV551" s="2"/>
      <c r="BW551" s="2"/>
      <c r="BX551" s="2"/>
      <c r="BY551" s="2"/>
      <c r="BZ551" s="2"/>
      <c r="CA551" s="2"/>
      <c r="CB551" s="2"/>
      <c r="CC551" s="2"/>
    </row>
    <row r="552" spans="2:81" x14ac:dyDescent="0.2"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2"/>
      <c r="AT552" s="2"/>
      <c r="AU552" s="2"/>
      <c r="AV552" s="2"/>
      <c r="AW552" s="2"/>
      <c r="AX552" s="2"/>
      <c r="AY552" s="2"/>
      <c r="AZ552" s="2"/>
      <c r="BA552" s="2"/>
      <c r="BB552" s="2"/>
      <c r="BC552" s="2"/>
      <c r="BD552" s="2"/>
      <c r="BE552" s="2"/>
      <c r="BF552" s="2"/>
      <c r="BG552" s="2"/>
      <c r="BH552" s="2"/>
      <c r="BI552" s="2"/>
      <c r="BJ552" s="2"/>
      <c r="BK552" s="2"/>
      <c r="BL552" s="2"/>
      <c r="BM552" s="2"/>
      <c r="BN552" s="2"/>
      <c r="BO552" s="2"/>
      <c r="BP552" s="2"/>
      <c r="BQ552" s="2"/>
      <c r="BR552" s="2"/>
      <c r="BS552" s="2"/>
      <c r="BT552" s="2"/>
      <c r="BU552" s="2"/>
      <c r="BV552" s="2"/>
      <c r="BW552" s="2"/>
      <c r="BX552" s="2"/>
      <c r="BY552" s="2"/>
      <c r="BZ552" s="2"/>
      <c r="CA552" s="2"/>
      <c r="CB552" s="2"/>
      <c r="CC552" s="2"/>
    </row>
    <row r="553" spans="2:81" x14ac:dyDescent="0.2"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2"/>
      <c r="AT553" s="2"/>
      <c r="AU553" s="2"/>
      <c r="AV553" s="2"/>
      <c r="AW553" s="2"/>
      <c r="AX553" s="2"/>
      <c r="AY553" s="2"/>
      <c r="AZ553" s="2"/>
      <c r="BA553" s="2"/>
      <c r="BB553" s="2"/>
      <c r="BC553" s="2"/>
      <c r="BD553" s="2"/>
      <c r="BE553" s="2"/>
      <c r="BF553" s="2"/>
      <c r="BG553" s="2"/>
      <c r="BH553" s="2"/>
      <c r="BI553" s="2"/>
      <c r="BJ553" s="2"/>
      <c r="BK553" s="2"/>
      <c r="BL553" s="2"/>
      <c r="BM553" s="2"/>
      <c r="BN553" s="2"/>
      <c r="BO553" s="2"/>
      <c r="BP553" s="2"/>
      <c r="BQ553" s="2"/>
      <c r="BR553" s="2"/>
      <c r="BS553" s="2"/>
      <c r="BT553" s="2"/>
      <c r="BU553" s="2"/>
      <c r="BV553" s="2"/>
      <c r="BW553" s="2"/>
      <c r="BX553" s="2"/>
      <c r="BY553" s="2"/>
      <c r="BZ553" s="2"/>
      <c r="CA553" s="2"/>
      <c r="CB553" s="2"/>
      <c r="CC553" s="2"/>
    </row>
    <row r="554" spans="2:81" x14ac:dyDescent="0.2"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2"/>
      <c r="AT554" s="2"/>
      <c r="AU554" s="2"/>
      <c r="AV554" s="2"/>
      <c r="AW554" s="2"/>
      <c r="AX554" s="2"/>
      <c r="AY554" s="2"/>
      <c r="AZ554" s="2"/>
      <c r="BA554" s="2"/>
      <c r="BB554" s="2"/>
      <c r="BC554" s="2"/>
      <c r="BD554" s="2"/>
      <c r="BE554" s="2"/>
      <c r="BF554" s="2"/>
      <c r="BG554" s="2"/>
      <c r="BH554" s="2"/>
      <c r="BI554" s="2"/>
      <c r="BJ554" s="2"/>
      <c r="BK554" s="2"/>
      <c r="BL554" s="2"/>
      <c r="BM554" s="2"/>
      <c r="BN554" s="2"/>
      <c r="BO554" s="2"/>
      <c r="BP554" s="2"/>
      <c r="BQ554" s="2"/>
      <c r="BR554" s="2"/>
      <c r="BS554" s="2"/>
      <c r="BT554" s="2"/>
      <c r="BU554" s="2"/>
      <c r="BV554" s="2"/>
      <c r="BW554" s="2"/>
      <c r="BX554" s="2"/>
      <c r="BY554" s="2"/>
      <c r="BZ554" s="2"/>
      <c r="CA554" s="2"/>
      <c r="CB554" s="2"/>
      <c r="CC554" s="2"/>
    </row>
    <row r="555" spans="2:81" x14ac:dyDescent="0.2"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2"/>
      <c r="AT555" s="2"/>
      <c r="AU555" s="2"/>
      <c r="AV555" s="2"/>
      <c r="AW555" s="2"/>
      <c r="AX555" s="2"/>
      <c r="AY555" s="2"/>
      <c r="AZ555" s="2"/>
      <c r="BA555" s="2"/>
      <c r="BB555" s="2"/>
      <c r="BC555" s="2"/>
      <c r="BD555" s="2"/>
      <c r="BE555" s="2"/>
      <c r="BF555" s="2"/>
      <c r="BG555" s="2"/>
      <c r="BH555" s="2"/>
      <c r="BI555" s="2"/>
      <c r="BJ555" s="2"/>
      <c r="BK555" s="2"/>
      <c r="BL555" s="2"/>
      <c r="BM555" s="2"/>
      <c r="BN555" s="2"/>
      <c r="BO555" s="2"/>
      <c r="BP555" s="2"/>
      <c r="BQ555" s="2"/>
      <c r="BR555" s="2"/>
      <c r="BS555" s="2"/>
      <c r="BT555" s="2"/>
      <c r="BU555" s="2"/>
      <c r="BV555" s="2"/>
      <c r="BW555" s="2"/>
      <c r="BX555" s="2"/>
      <c r="BY555" s="2"/>
      <c r="BZ555" s="2"/>
      <c r="CA555" s="2"/>
      <c r="CB555" s="2"/>
      <c r="CC555" s="2"/>
    </row>
    <row r="556" spans="2:81" x14ac:dyDescent="0.2"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2"/>
      <c r="AT556" s="2"/>
      <c r="AU556" s="2"/>
      <c r="AV556" s="2"/>
      <c r="AW556" s="2"/>
      <c r="AX556" s="2"/>
      <c r="AY556" s="2"/>
      <c r="AZ556" s="2"/>
      <c r="BA556" s="2"/>
      <c r="BB556" s="2"/>
      <c r="BC556" s="2"/>
      <c r="BD556" s="2"/>
      <c r="BE556" s="2"/>
      <c r="BF556" s="2"/>
      <c r="BG556" s="2"/>
      <c r="BH556" s="2"/>
      <c r="BI556" s="2"/>
      <c r="BJ556" s="2"/>
      <c r="BK556" s="2"/>
      <c r="BL556" s="2"/>
      <c r="BM556" s="2"/>
      <c r="BN556" s="2"/>
      <c r="BO556" s="2"/>
      <c r="BP556" s="2"/>
      <c r="BQ556" s="2"/>
      <c r="BR556" s="2"/>
      <c r="BS556" s="2"/>
      <c r="BT556" s="2"/>
      <c r="BU556" s="2"/>
      <c r="BV556" s="2"/>
      <c r="BW556" s="2"/>
      <c r="BX556" s="2"/>
      <c r="BY556" s="2"/>
      <c r="BZ556" s="2"/>
      <c r="CA556" s="2"/>
      <c r="CB556" s="2"/>
      <c r="CC556" s="2"/>
    </row>
    <row r="557" spans="2:81" x14ac:dyDescent="0.2"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2"/>
      <c r="AT557" s="2"/>
      <c r="AU557" s="2"/>
      <c r="AV557" s="2"/>
      <c r="AW557" s="2"/>
      <c r="AX557" s="2"/>
      <c r="AY557" s="2"/>
      <c r="AZ557" s="2"/>
      <c r="BA557" s="2"/>
      <c r="BB557" s="2"/>
      <c r="BC557" s="2"/>
      <c r="BD557" s="2"/>
      <c r="BE557" s="2"/>
      <c r="BF557" s="2"/>
      <c r="BG557" s="2"/>
      <c r="BH557" s="2"/>
      <c r="BI557" s="2"/>
      <c r="BJ557" s="2"/>
      <c r="BK557" s="2"/>
      <c r="BL557" s="2"/>
      <c r="BM557" s="2"/>
      <c r="BN557" s="2"/>
      <c r="BO557" s="2"/>
      <c r="BP557" s="2"/>
      <c r="BQ557" s="2"/>
      <c r="BR557" s="2"/>
      <c r="BS557" s="2"/>
      <c r="BT557" s="2"/>
      <c r="BU557" s="2"/>
      <c r="BV557" s="2"/>
      <c r="BW557" s="2"/>
      <c r="BX557" s="2"/>
      <c r="BY557" s="2"/>
      <c r="BZ557" s="2"/>
      <c r="CA557" s="2"/>
      <c r="CB557" s="2"/>
      <c r="CC557" s="2"/>
    </row>
    <row r="558" spans="2:81" x14ac:dyDescent="0.2"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2"/>
      <c r="AT558" s="2"/>
      <c r="AU558" s="2"/>
      <c r="AV558" s="2"/>
      <c r="AW558" s="2"/>
      <c r="AX558" s="2"/>
      <c r="AY558" s="2"/>
      <c r="AZ558" s="2"/>
      <c r="BA558" s="2"/>
      <c r="BB558" s="2"/>
      <c r="BC558" s="2"/>
      <c r="BD558" s="2"/>
      <c r="BE558" s="2"/>
      <c r="BF558" s="2"/>
      <c r="BG558" s="2"/>
      <c r="BH558" s="2"/>
      <c r="BI558" s="2"/>
      <c r="BJ558" s="2"/>
      <c r="BK558" s="2"/>
      <c r="BL558" s="2"/>
      <c r="BM558" s="2"/>
      <c r="BN558" s="2"/>
      <c r="BO558" s="2"/>
      <c r="BP558" s="2"/>
      <c r="BQ558" s="2"/>
      <c r="BR558" s="2"/>
      <c r="BS558" s="2"/>
      <c r="BT558" s="2"/>
      <c r="BU558" s="2"/>
      <c r="BV558" s="2"/>
      <c r="BW558" s="2"/>
      <c r="BX558" s="2"/>
      <c r="BY558" s="2"/>
      <c r="BZ558" s="2"/>
      <c r="CA558" s="2"/>
      <c r="CB558" s="2"/>
      <c r="CC558" s="2"/>
    </row>
    <row r="559" spans="2:81" x14ac:dyDescent="0.2"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2"/>
      <c r="AT559" s="2"/>
      <c r="AU559" s="2"/>
      <c r="AV559" s="2"/>
      <c r="AW559" s="2"/>
      <c r="AX559" s="2"/>
      <c r="AY559" s="2"/>
      <c r="AZ559" s="2"/>
      <c r="BA559" s="2"/>
      <c r="BB559" s="2"/>
      <c r="BC559" s="2"/>
      <c r="BD559" s="2"/>
      <c r="BE559" s="2"/>
      <c r="BF559" s="2"/>
      <c r="BG559" s="2"/>
      <c r="BH559" s="2"/>
      <c r="BI559" s="2"/>
      <c r="BJ559" s="2"/>
      <c r="BK559" s="2"/>
      <c r="BL559" s="2"/>
      <c r="BM559" s="2"/>
      <c r="BN559" s="2"/>
      <c r="BO559" s="2"/>
      <c r="BP559" s="2"/>
      <c r="BQ559" s="2"/>
      <c r="BR559" s="2"/>
      <c r="BS559" s="2"/>
      <c r="BT559" s="2"/>
      <c r="BU559" s="2"/>
      <c r="BV559" s="2"/>
      <c r="BW559" s="2"/>
      <c r="BX559" s="2"/>
      <c r="BY559" s="2"/>
      <c r="BZ559" s="2"/>
      <c r="CA559" s="2"/>
      <c r="CB559" s="2"/>
      <c r="CC559" s="2"/>
    </row>
    <row r="560" spans="2:81" x14ac:dyDescent="0.2"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2"/>
      <c r="AT560" s="2"/>
      <c r="AU560" s="2"/>
      <c r="AV560" s="2"/>
      <c r="AW560" s="2"/>
      <c r="AX560" s="2"/>
      <c r="AY560" s="2"/>
      <c r="AZ560" s="2"/>
      <c r="BA560" s="2"/>
      <c r="BB560" s="2"/>
      <c r="BC560" s="2"/>
      <c r="BD560" s="2"/>
      <c r="BE560" s="2"/>
      <c r="BF560" s="2"/>
      <c r="BG560" s="2"/>
      <c r="BH560" s="2"/>
      <c r="BI560" s="2"/>
      <c r="BJ560" s="2"/>
      <c r="BK560" s="2"/>
      <c r="BL560" s="2"/>
      <c r="BM560" s="2"/>
      <c r="BN560" s="2"/>
      <c r="BO560" s="2"/>
      <c r="BP560" s="2"/>
      <c r="BQ560" s="2"/>
      <c r="BR560" s="2"/>
      <c r="BS560" s="2"/>
      <c r="BT560" s="2"/>
      <c r="BU560" s="2"/>
      <c r="BV560" s="2"/>
      <c r="BW560" s="2"/>
      <c r="BX560" s="2"/>
      <c r="BY560" s="2"/>
      <c r="BZ560" s="2"/>
      <c r="CA560" s="2"/>
      <c r="CB560" s="2"/>
      <c r="CC560" s="2"/>
    </row>
    <row r="561" spans="2:81" x14ac:dyDescent="0.2"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2"/>
      <c r="AT561" s="2"/>
      <c r="AU561" s="2"/>
      <c r="AV561" s="2"/>
      <c r="AW561" s="2"/>
      <c r="AX561" s="2"/>
      <c r="AY561" s="2"/>
      <c r="AZ561" s="2"/>
      <c r="BA561" s="2"/>
      <c r="BB561" s="2"/>
      <c r="BC561" s="2"/>
      <c r="BD561" s="2"/>
      <c r="BE561" s="2"/>
      <c r="BF561" s="2"/>
      <c r="BG561" s="2"/>
      <c r="BH561" s="2"/>
      <c r="BI561" s="2"/>
      <c r="BJ561" s="2"/>
      <c r="BK561" s="2"/>
      <c r="BL561" s="2"/>
      <c r="BM561" s="2"/>
      <c r="BN561" s="2"/>
      <c r="BO561" s="2"/>
      <c r="BP561" s="2"/>
      <c r="BQ561" s="2"/>
      <c r="BR561" s="2"/>
      <c r="BS561" s="2"/>
      <c r="BT561" s="2"/>
      <c r="BU561" s="2"/>
      <c r="BV561" s="2"/>
      <c r="BW561" s="2"/>
      <c r="BX561" s="2"/>
      <c r="BY561" s="2"/>
      <c r="BZ561" s="2"/>
      <c r="CA561" s="2"/>
      <c r="CB561" s="2"/>
      <c r="CC561" s="2"/>
    </row>
    <row r="562" spans="2:81" x14ac:dyDescent="0.2"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2"/>
      <c r="AT562" s="2"/>
      <c r="AU562" s="2"/>
      <c r="AV562" s="2"/>
      <c r="AW562" s="2"/>
      <c r="AX562" s="2"/>
      <c r="AY562" s="2"/>
      <c r="AZ562" s="2"/>
      <c r="BA562" s="2"/>
      <c r="BB562" s="2"/>
      <c r="BC562" s="2"/>
      <c r="BD562" s="2"/>
      <c r="BE562" s="2"/>
      <c r="BF562" s="2"/>
      <c r="BG562" s="2"/>
      <c r="BH562" s="2"/>
      <c r="BI562" s="2"/>
      <c r="BJ562" s="2"/>
      <c r="BK562" s="2"/>
      <c r="BL562" s="2"/>
      <c r="BM562" s="2"/>
      <c r="BN562" s="2"/>
      <c r="BO562" s="2"/>
      <c r="BP562" s="2"/>
      <c r="BQ562" s="2"/>
      <c r="BR562" s="2"/>
      <c r="BS562" s="2"/>
      <c r="BT562" s="2"/>
      <c r="BU562" s="2"/>
      <c r="BV562" s="2"/>
      <c r="BW562" s="2"/>
      <c r="BX562" s="2"/>
      <c r="BY562" s="2"/>
      <c r="BZ562" s="2"/>
      <c r="CA562" s="2"/>
      <c r="CB562" s="2"/>
      <c r="CC562" s="2"/>
    </row>
    <row r="563" spans="2:81" x14ac:dyDescent="0.2"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2"/>
      <c r="AT563" s="2"/>
      <c r="AU563" s="2"/>
      <c r="AV563" s="2"/>
      <c r="AW563" s="2"/>
      <c r="AX563" s="2"/>
      <c r="AY563" s="2"/>
      <c r="AZ563" s="2"/>
      <c r="BA563" s="2"/>
      <c r="BB563" s="2"/>
      <c r="BC563" s="2"/>
      <c r="BD563" s="2"/>
      <c r="BE563" s="2"/>
      <c r="BF563" s="2"/>
      <c r="BG563" s="2"/>
      <c r="BH563" s="2"/>
      <c r="BI563" s="2"/>
      <c r="BJ563" s="2"/>
      <c r="BK563" s="2"/>
      <c r="BL563" s="2"/>
      <c r="BM563" s="2"/>
      <c r="BN563" s="2"/>
      <c r="BO563" s="2"/>
      <c r="BP563" s="2"/>
      <c r="BQ563" s="2"/>
      <c r="BR563" s="2"/>
      <c r="BS563" s="2"/>
      <c r="BT563" s="2"/>
      <c r="BU563" s="2"/>
      <c r="BV563" s="2"/>
      <c r="BW563" s="2"/>
      <c r="BX563" s="2"/>
      <c r="BY563" s="2"/>
      <c r="BZ563" s="2"/>
      <c r="CA563" s="2"/>
      <c r="CB563" s="2"/>
      <c r="CC563" s="2"/>
    </row>
    <row r="564" spans="2:81" x14ac:dyDescent="0.2">
      <c r="B564" s="2"/>
      <c r="C564" s="2"/>
      <c r="D564" s="2"/>
      <c r="E564" s="2"/>
      <c r="F564" s="2"/>
      <c r="G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2"/>
      <c r="AT564" s="2"/>
      <c r="AU564" s="2"/>
      <c r="AV564" s="2"/>
      <c r="AW564" s="2"/>
      <c r="AX564" s="2"/>
      <c r="AY564" s="2"/>
      <c r="AZ564" s="2"/>
      <c r="BA564" s="2"/>
      <c r="BB564" s="2"/>
      <c r="BC564" s="2"/>
      <c r="BD564" s="2"/>
      <c r="BE564" s="2"/>
      <c r="BF564" s="2"/>
      <c r="BG564" s="2"/>
      <c r="BH564" s="2"/>
      <c r="BI564" s="2"/>
      <c r="BJ564" s="2"/>
      <c r="BK564" s="2"/>
      <c r="BL564" s="2"/>
      <c r="BM564" s="2"/>
      <c r="BN564" s="2"/>
      <c r="BO564" s="2"/>
      <c r="BP564" s="2"/>
      <c r="BQ564" s="2"/>
      <c r="BR564" s="2"/>
      <c r="BS564" s="2"/>
      <c r="BT564" s="2"/>
      <c r="BU564" s="2"/>
      <c r="BV564" s="2"/>
      <c r="BW564" s="2"/>
      <c r="BX564" s="2"/>
      <c r="BY564" s="2"/>
      <c r="BZ564" s="2"/>
      <c r="CA564" s="2"/>
      <c r="CB564" s="2"/>
      <c r="CC564" s="2"/>
    </row>
    <row r="565" spans="2:81" x14ac:dyDescent="0.2">
      <c r="B565" s="2"/>
      <c r="C565" s="2"/>
      <c r="D565" s="2"/>
      <c r="E565" s="2"/>
      <c r="F565" s="2"/>
      <c r="G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2"/>
      <c r="AT565" s="2"/>
      <c r="AU565" s="2"/>
      <c r="AV565" s="2"/>
      <c r="AW565" s="2"/>
      <c r="AX565" s="2"/>
      <c r="AY565" s="2"/>
      <c r="AZ565" s="2"/>
      <c r="BA565" s="2"/>
      <c r="BB565" s="2"/>
      <c r="BC565" s="2"/>
      <c r="BD565" s="2"/>
      <c r="BE565" s="2"/>
      <c r="BF565" s="2"/>
      <c r="BG565" s="2"/>
      <c r="BH565" s="2"/>
      <c r="BI565" s="2"/>
      <c r="BJ565" s="2"/>
      <c r="BK565" s="2"/>
      <c r="BL565" s="2"/>
      <c r="BM565" s="2"/>
      <c r="BN565" s="2"/>
      <c r="BO565" s="2"/>
      <c r="BP565" s="2"/>
      <c r="BQ565" s="2"/>
      <c r="BR565" s="2"/>
      <c r="BS565" s="2"/>
      <c r="BT565" s="2"/>
      <c r="BU565" s="2"/>
      <c r="BV565" s="2"/>
      <c r="BW565" s="2"/>
      <c r="BX565" s="2"/>
      <c r="BY565" s="2"/>
      <c r="BZ565" s="2"/>
      <c r="CA565" s="2"/>
      <c r="CB565" s="2"/>
      <c r="CC565" s="2"/>
    </row>
    <row r="566" spans="2:81" x14ac:dyDescent="0.2">
      <c r="B566" s="2"/>
      <c r="C566" s="2"/>
      <c r="D566" s="2"/>
      <c r="E566" s="2"/>
      <c r="F566" s="2"/>
      <c r="G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2"/>
      <c r="AT566" s="2"/>
      <c r="AU566" s="2"/>
      <c r="AV566" s="2"/>
      <c r="AW566" s="2"/>
      <c r="AX566" s="2"/>
      <c r="AY566" s="2"/>
      <c r="AZ566" s="2"/>
      <c r="BA566" s="2"/>
      <c r="BB566" s="2"/>
      <c r="BC566" s="2"/>
      <c r="BD566" s="2"/>
      <c r="BE566" s="2"/>
      <c r="BF566" s="2"/>
      <c r="BG566" s="2"/>
      <c r="BH566" s="2"/>
      <c r="BI566" s="2"/>
      <c r="BJ566" s="2"/>
      <c r="BK566" s="2"/>
      <c r="BL566" s="2"/>
      <c r="BM566" s="2"/>
      <c r="BN566" s="2"/>
      <c r="BO566" s="2"/>
      <c r="BP566" s="2"/>
      <c r="BQ566" s="2"/>
      <c r="BR566" s="2"/>
      <c r="BS566" s="2"/>
      <c r="BT566" s="2"/>
      <c r="BU566" s="2"/>
      <c r="BV566" s="2"/>
      <c r="BW566" s="2"/>
      <c r="BX566" s="2"/>
      <c r="BY566" s="2"/>
      <c r="BZ566" s="2"/>
      <c r="CA566" s="2"/>
      <c r="CB566" s="2"/>
      <c r="CC566" s="2"/>
    </row>
    <row r="567" spans="2:81" x14ac:dyDescent="0.2">
      <c r="B567" s="2"/>
      <c r="C567" s="2"/>
      <c r="D567" s="2"/>
      <c r="E567" s="2"/>
      <c r="F567" s="2"/>
      <c r="G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2"/>
      <c r="AT567" s="2"/>
      <c r="AU567" s="2"/>
      <c r="AV567" s="2"/>
      <c r="AW567" s="2"/>
      <c r="AX567" s="2"/>
      <c r="AY567" s="2"/>
      <c r="AZ567" s="2"/>
      <c r="BA567" s="2"/>
      <c r="BB567" s="2"/>
      <c r="BC567" s="2"/>
      <c r="BD567" s="2"/>
      <c r="BE567" s="2"/>
      <c r="BF567" s="2"/>
      <c r="BG567" s="2"/>
      <c r="BH567" s="2"/>
      <c r="BI567" s="2"/>
      <c r="BJ567" s="2"/>
      <c r="BK567" s="2"/>
      <c r="BL567" s="2"/>
      <c r="BM567" s="2"/>
      <c r="BN567" s="2"/>
      <c r="BO567" s="2"/>
      <c r="BP567" s="2"/>
      <c r="BQ567" s="2"/>
      <c r="BR567" s="2"/>
      <c r="BS567" s="2"/>
      <c r="BT567" s="2"/>
      <c r="BU567" s="2"/>
      <c r="BV567" s="2"/>
      <c r="BW567" s="2"/>
      <c r="BX567" s="2"/>
      <c r="BY567" s="2"/>
      <c r="BZ567" s="2"/>
      <c r="CA567" s="2"/>
      <c r="CB567" s="2"/>
      <c r="CC567" s="2"/>
    </row>
    <row r="568" spans="2:81" x14ac:dyDescent="0.2">
      <c r="B568" s="2"/>
      <c r="C568" s="2"/>
      <c r="D568" s="2"/>
      <c r="E568" s="2"/>
      <c r="F568" s="2"/>
      <c r="G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2"/>
      <c r="AT568" s="2"/>
      <c r="AU568" s="2"/>
      <c r="AV568" s="2"/>
      <c r="AW568" s="2"/>
      <c r="AX568" s="2"/>
      <c r="AY568" s="2"/>
      <c r="AZ568" s="2"/>
      <c r="BA568" s="2"/>
      <c r="BB568" s="2"/>
      <c r="BC568" s="2"/>
      <c r="BD568" s="2"/>
      <c r="BE568" s="2"/>
      <c r="BF568" s="2"/>
      <c r="BG568" s="2"/>
      <c r="BH568" s="2"/>
      <c r="BI568" s="2"/>
      <c r="BJ568" s="2"/>
      <c r="BK568" s="2"/>
      <c r="BL568" s="2"/>
      <c r="BM568" s="2"/>
      <c r="BN568" s="2"/>
      <c r="BO568" s="2"/>
      <c r="BP568" s="2"/>
      <c r="BQ568" s="2"/>
      <c r="BR568" s="2"/>
      <c r="BS568" s="2"/>
      <c r="BT568" s="2"/>
      <c r="BU568" s="2"/>
      <c r="BV568" s="2"/>
      <c r="BW568" s="2"/>
      <c r="BX568" s="2"/>
      <c r="BY568" s="2"/>
      <c r="BZ568" s="2"/>
      <c r="CA568" s="2"/>
      <c r="CB568" s="2"/>
      <c r="CC568" s="2"/>
    </row>
    <row r="569" spans="2:81" x14ac:dyDescent="0.2">
      <c r="B569" s="2"/>
      <c r="C569" s="2"/>
      <c r="D569" s="2"/>
      <c r="E569" s="2"/>
      <c r="F569" s="2"/>
      <c r="G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2"/>
      <c r="AT569" s="2"/>
      <c r="AU569" s="2"/>
      <c r="AV569" s="2"/>
      <c r="AW569" s="2"/>
      <c r="AX569" s="2"/>
      <c r="AY569" s="2"/>
      <c r="AZ569" s="2"/>
      <c r="BA569" s="2"/>
      <c r="BB569" s="2"/>
      <c r="BC569" s="2"/>
      <c r="BD569" s="2"/>
      <c r="BE569" s="2"/>
      <c r="BF569" s="2"/>
      <c r="BG569" s="2"/>
      <c r="BH569" s="2"/>
      <c r="BI569" s="2"/>
      <c r="BJ569" s="2"/>
      <c r="BK569" s="2"/>
      <c r="BL569" s="2"/>
      <c r="BM569" s="2"/>
      <c r="BN569" s="2"/>
      <c r="BO569" s="2"/>
      <c r="BP569" s="2"/>
      <c r="BQ569" s="2"/>
      <c r="BR569" s="2"/>
      <c r="BS569" s="2"/>
      <c r="BT569" s="2"/>
      <c r="BU569" s="2"/>
      <c r="BV569" s="2"/>
      <c r="BW569" s="2"/>
      <c r="BX569" s="2"/>
      <c r="BY569" s="2"/>
      <c r="BZ569" s="2"/>
      <c r="CA569" s="2"/>
      <c r="CB569" s="2"/>
      <c r="CC569" s="2"/>
    </row>
    <row r="570" spans="2:81" x14ac:dyDescent="0.2">
      <c r="B570" s="2"/>
      <c r="C570" s="2"/>
      <c r="D570" s="2"/>
      <c r="E570" s="2"/>
      <c r="F570" s="2"/>
      <c r="G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2"/>
      <c r="AT570" s="2"/>
      <c r="AU570" s="2"/>
      <c r="AV570" s="2"/>
      <c r="AW570" s="2"/>
      <c r="AX570" s="2"/>
      <c r="AY570" s="2"/>
      <c r="AZ570" s="2"/>
      <c r="BA570" s="2"/>
      <c r="BB570" s="2"/>
      <c r="BC570" s="2"/>
      <c r="BD570" s="2"/>
      <c r="BE570" s="2"/>
      <c r="BF570" s="2"/>
      <c r="BG570" s="2"/>
      <c r="BH570" s="2"/>
      <c r="BI570" s="2"/>
      <c r="BJ570" s="2"/>
      <c r="BK570" s="2"/>
      <c r="BL570" s="2"/>
      <c r="BM570" s="2"/>
      <c r="BN570" s="2"/>
      <c r="BO570" s="2"/>
      <c r="BP570" s="2"/>
      <c r="BQ570" s="2"/>
      <c r="BR570" s="2"/>
      <c r="BS570" s="2"/>
      <c r="BT570" s="2"/>
      <c r="BU570" s="2"/>
      <c r="BV570" s="2"/>
      <c r="BW570" s="2"/>
      <c r="BX570" s="2"/>
      <c r="BY570" s="2"/>
      <c r="BZ570" s="2"/>
      <c r="CA570" s="2"/>
      <c r="CB570" s="2"/>
      <c r="CC570" s="2"/>
    </row>
    <row r="571" spans="2:81" x14ac:dyDescent="0.2">
      <c r="B571" s="2"/>
      <c r="C571" s="2"/>
      <c r="D571" s="2"/>
      <c r="E571" s="2"/>
      <c r="F571" s="2"/>
      <c r="G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2"/>
      <c r="AT571" s="2"/>
      <c r="AU571" s="2"/>
      <c r="AV571" s="2"/>
      <c r="AW571" s="2"/>
      <c r="AX571" s="2"/>
      <c r="AY571" s="2"/>
      <c r="AZ571" s="2"/>
      <c r="BA571" s="2"/>
      <c r="BB571" s="2"/>
      <c r="BC571" s="2"/>
      <c r="BD571" s="2"/>
      <c r="BE571" s="2"/>
      <c r="BF571" s="2"/>
      <c r="BG571" s="2"/>
      <c r="BH571" s="2"/>
      <c r="BI571" s="2"/>
      <c r="BJ571" s="2"/>
      <c r="BK571" s="2"/>
      <c r="BL571" s="2"/>
      <c r="BM571" s="2"/>
      <c r="BN571" s="2"/>
      <c r="BO571" s="2"/>
      <c r="BP571" s="2"/>
      <c r="BQ571" s="2"/>
      <c r="BR571" s="2"/>
      <c r="BS571" s="2"/>
      <c r="BT571" s="2"/>
      <c r="BU571" s="2"/>
      <c r="BV571" s="2"/>
      <c r="BW571" s="2"/>
      <c r="BX571" s="2"/>
      <c r="BY571" s="2"/>
      <c r="BZ571" s="2"/>
      <c r="CA571" s="2"/>
      <c r="CB571" s="2"/>
      <c r="CC571" s="2"/>
    </row>
    <row r="572" spans="2:81" x14ac:dyDescent="0.2">
      <c r="B572" s="2"/>
      <c r="C572" s="2"/>
      <c r="D572" s="2"/>
      <c r="E572" s="2"/>
      <c r="F572" s="2"/>
      <c r="G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2"/>
      <c r="AT572" s="2"/>
      <c r="AU572" s="2"/>
      <c r="AV572" s="2"/>
      <c r="AW572" s="2"/>
      <c r="AX572" s="2"/>
      <c r="AY572" s="2"/>
      <c r="AZ572" s="2"/>
      <c r="BA572" s="2"/>
      <c r="BB572" s="2"/>
      <c r="BC572" s="2"/>
      <c r="BD572" s="2"/>
      <c r="BE572" s="2"/>
      <c r="BF572" s="2"/>
      <c r="BG572" s="2"/>
      <c r="BH572" s="2"/>
      <c r="BI572" s="2"/>
      <c r="BJ572" s="2"/>
      <c r="BK572" s="2"/>
      <c r="BL572" s="2"/>
      <c r="BM572" s="2"/>
      <c r="BN572" s="2"/>
      <c r="BO572" s="2"/>
      <c r="BP572" s="2"/>
      <c r="BQ572" s="2"/>
      <c r="BR572" s="2"/>
      <c r="BS572" s="2"/>
      <c r="BT572" s="2"/>
      <c r="BU572" s="2"/>
      <c r="BV572" s="2"/>
      <c r="BW572" s="2"/>
      <c r="BX572" s="2"/>
      <c r="BY572" s="2"/>
      <c r="BZ572" s="2"/>
      <c r="CA572" s="2"/>
      <c r="CB572" s="2"/>
      <c r="CC572" s="2"/>
    </row>
    <row r="573" spans="2:81" x14ac:dyDescent="0.2">
      <c r="B573" s="2"/>
      <c r="C573" s="2"/>
      <c r="D573" s="2"/>
      <c r="E573" s="2"/>
      <c r="F573" s="2"/>
      <c r="G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2"/>
      <c r="AT573" s="2"/>
      <c r="AU573" s="2"/>
      <c r="AV573" s="2"/>
      <c r="AW573" s="2"/>
      <c r="AX573" s="2"/>
      <c r="AY573" s="2"/>
      <c r="AZ573" s="2"/>
      <c r="BA573" s="2"/>
      <c r="BB573" s="2"/>
      <c r="BC573" s="2"/>
      <c r="BD573" s="2"/>
      <c r="BE573" s="2"/>
      <c r="BF573" s="2"/>
      <c r="BG573" s="2"/>
      <c r="BH573" s="2"/>
      <c r="BI573" s="2"/>
      <c r="BJ573" s="2"/>
      <c r="BK573" s="2"/>
      <c r="BL573" s="2"/>
      <c r="BM573" s="2"/>
      <c r="BN573" s="2"/>
      <c r="BO573" s="2"/>
      <c r="BP573" s="2"/>
      <c r="BQ573" s="2"/>
      <c r="BR573" s="2"/>
      <c r="BS573" s="2"/>
      <c r="BT573" s="2"/>
      <c r="BU573" s="2"/>
      <c r="BV573" s="2"/>
      <c r="BW573" s="2"/>
      <c r="BX573" s="2"/>
      <c r="BY573" s="2"/>
      <c r="BZ573" s="2"/>
      <c r="CA573" s="2"/>
      <c r="CB573" s="2"/>
      <c r="CC573" s="2"/>
    </row>
    <row r="574" spans="2:81" x14ac:dyDescent="0.2">
      <c r="B574" s="2"/>
      <c r="C574" s="2"/>
      <c r="D574" s="2"/>
      <c r="E574" s="2"/>
      <c r="F574" s="2"/>
      <c r="G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2"/>
      <c r="AT574" s="2"/>
      <c r="AU574" s="2"/>
      <c r="AV574" s="2"/>
      <c r="AW574" s="2"/>
      <c r="AX574" s="2"/>
      <c r="AY574" s="2"/>
      <c r="AZ574" s="2"/>
      <c r="BA574" s="2"/>
      <c r="BB574" s="2"/>
      <c r="BC574" s="2"/>
      <c r="BD574" s="2"/>
      <c r="BE574" s="2"/>
      <c r="BF574" s="2"/>
      <c r="BG574" s="2"/>
      <c r="BH574" s="2"/>
      <c r="BI574" s="2"/>
      <c r="BJ574" s="2"/>
      <c r="BK574" s="2"/>
      <c r="BL574" s="2"/>
      <c r="BM574" s="2"/>
      <c r="BN574" s="2"/>
      <c r="BO574" s="2"/>
      <c r="BP574" s="2"/>
      <c r="BQ574" s="2"/>
      <c r="BR574" s="2"/>
      <c r="BS574" s="2"/>
      <c r="BT574" s="2"/>
      <c r="BU574" s="2"/>
      <c r="BV574" s="2"/>
      <c r="BW574" s="2"/>
      <c r="BX574" s="2"/>
      <c r="BY574" s="2"/>
      <c r="BZ574" s="2"/>
      <c r="CA574" s="2"/>
      <c r="CB574" s="2"/>
      <c r="CC574" s="2"/>
    </row>
    <row r="575" spans="2:81" x14ac:dyDescent="0.2">
      <c r="B575" s="2"/>
      <c r="C575" s="2"/>
      <c r="D575" s="2"/>
      <c r="E575" s="2"/>
      <c r="F575" s="2"/>
      <c r="G575" s="2"/>
      <c r="O575" s="2"/>
    </row>
    <row r="576" spans="2:81" x14ac:dyDescent="0.2">
      <c r="B576" s="2"/>
      <c r="C576" s="2"/>
      <c r="D576" s="2"/>
      <c r="E576" s="2"/>
      <c r="F576" s="2"/>
      <c r="G576" s="2"/>
      <c r="O576" s="2"/>
    </row>
    <row r="577" spans="2:15" x14ac:dyDescent="0.2">
      <c r="B577" s="2"/>
      <c r="C577" s="2"/>
      <c r="D577" s="2"/>
      <c r="E577" s="2"/>
      <c r="F577" s="2"/>
      <c r="G577" s="2"/>
      <c r="O577" s="2"/>
    </row>
    <row r="578" spans="2:15" x14ac:dyDescent="0.2">
      <c r="B578" s="2"/>
      <c r="C578" s="2"/>
      <c r="D578" s="2"/>
      <c r="E578" s="2"/>
      <c r="F578" s="2"/>
      <c r="G578" s="2"/>
      <c r="O578" s="2"/>
    </row>
  </sheetData>
  <mergeCells count="3">
    <mergeCell ref="B1:O1"/>
    <mergeCell ref="B2:O2"/>
    <mergeCell ref="B3:O3"/>
  </mergeCells>
  <conditionalFormatting sqref="I89:O89 I96:O96 I102:O102 I109:O109 I114:O114 I117:O117 I120:O120 I125:O125 I129:O129 I133:O133 I137:O137 I140:O140 I143:O143 I147:O147 I150:O150 I165:O165 I174:O174 I203:O203 I211:O211 I216:O216 I229:O229 I243:O243 I259:O259 I270:O270 I288:O288 I294:O294 I301:O301 I307:O307 I339:O339 I353:O353 I356:O356 I359:O359 I362:O362 I367:O367 I370:O370 B275:C276 O272:O274 B287:C294 O282 E283:G286 B296:C344 E95:O95 E282:L282 E287:O287 E272:N272 E275:O276 E271:O271 E289:O293 E370:G370 E367:G367 E362:G362 E359:G359 E356:G356 E353:G353 E346:O347 E339:G339 E307:G307 E301:G301 E294:G294 E288:G288 E270:G270 E259:G259 E243:G243 E229:G229 E216:G216 E211:G211 E203:G203 E174:G174 E165:G165 E150:G150 E147:G147 E143:G143 E144:O146 E140:G140 E137:G137 E138:O139 E133:G133 E129:G129 E125:G125 E120:G120 E117:G117 E114:G114 E109:G109 E102:G102 E96:G96 E89:G89 E90 B278:C282 E278:O281 B4:C78 E352:O352 B351:C386 E212:O215 E166:O173 E204:O210 E175:O202 E148:O149 E151:O164 E217:O228 E230:O242 E244:O258 E260:O269 E296:H297 J296:O297 E298:O300 E302:O306 E340:O344 E351:H351 J351:O351 E348:H349 J348:O349 E354:O355 E357:O358 E360:O361 E363:O366 E368:O369 E4:O78 E94:H94 J90:O94 E97:O97 E103:O108 E110:O113 E115:O116 E118:O119 E121:O124 E126:O128 E130:O132 E134:O136 E141:O142 B346:C349 E371:O377 B89:C97 B101:C272 E101:O101 E92:E93 G90:H93 E308:O338 E379:O380 E378:M378 O378 E382:O386 E381:M381 O381">
    <cfRule type="expression" dxfId="196" priority="187">
      <formula>ROW()=CELL("fila")</formula>
    </cfRule>
  </conditionalFormatting>
  <conditionalFormatting sqref="H354:H355 H340:H344 H296:H300 H90:H95 H1:H78 H97 H103:H108 H110:H113 H115:H116 H118:H119 H121:H124 H126:H128 H130:H132 H134:H136 H138:H139 H141:H142 H144:H146 H148:H149 H151:H164 H166:H173 H175:H202 H204:H210 H212:H215 H217:H228 H230:H242 H244:H258 H260:H269 H271:H272 H289:H293 H302:H306 H308:H338 H346:H349 H357:H358 H360:H361 H363:H366 H368:H369 H371:H1048576 H275:H276 H278:H282 H287 H351:H352 H101">
    <cfRule type="duplicateValues" dxfId="195" priority="185"/>
  </conditionalFormatting>
  <conditionalFormatting sqref="B295:C295 E295:H295 J295:O295">
    <cfRule type="expression" dxfId="194" priority="184">
      <formula>ROW()=CELL("fila")</formula>
    </cfRule>
  </conditionalFormatting>
  <conditionalFormatting sqref="H295">
    <cfRule type="duplicateValues" dxfId="193" priority="183"/>
  </conditionalFormatting>
  <conditionalFormatting sqref="H354:H355 H340:H344 H121:H124 H90:H95 H1:H78 H97 H103:H108 H110:H113 H115:H116 H118:H119 H126:H128 H130:H132 H134:H136 H138:H139 H141:H142 H144:H146 H148:H149 H151:H164 H166:H173 H175:H202 H204:H210 H212:H215 H217:H228 H230:H242 H244:H258 H260:H269 H271:H272 H289:H293 H295:H300 H302:H306 H308:H338 H346:H349 H357:H358 H360:H361 H363:H366 H368:H369 H371:H1048576 H275:H276 H278:H282 H287 H351:H352 H101">
    <cfRule type="duplicateValues" dxfId="192" priority="182"/>
  </conditionalFormatting>
  <conditionalFormatting sqref="O85 I79:O79 E80:F80 E85:M85 E79:G79 B79:C80 H80:O80 B85:C85 H82:H84 H82:O83 B82:C83 E82:F83">
    <cfRule type="expression" dxfId="191" priority="181">
      <formula>ROW()=CELL("fila")</formula>
    </cfRule>
  </conditionalFormatting>
  <conditionalFormatting sqref="H80 H82:H85">
    <cfRule type="duplicateValues" dxfId="190" priority="180"/>
  </conditionalFormatting>
  <conditionalFormatting sqref="H80 H82:H85">
    <cfRule type="duplicateValues" dxfId="189" priority="179"/>
  </conditionalFormatting>
  <conditionalFormatting sqref="B86:C88 H87:O87 O88 I86:O86 E87:F87 E88:M88 E86:G86">
    <cfRule type="expression" dxfId="188" priority="178">
      <formula>ROW()=CELL("fila")</formula>
    </cfRule>
  </conditionalFormatting>
  <conditionalFormatting sqref="H87:H88">
    <cfRule type="duplicateValues" dxfId="187" priority="177"/>
  </conditionalFormatting>
  <conditionalFormatting sqref="H87:H88">
    <cfRule type="duplicateValues" dxfId="186" priority="176"/>
  </conditionalFormatting>
  <conditionalFormatting sqref="G80 G82:G83">
    <cfRule type="expression" dxfId="185" priority="173">
      <formula>ROW()=CELL("fila")</formula>
    </cfRule>
  </conditionalFormatting>
  <conditionalFormatting sqref="G87">
    <cfRule type="expression" dxfId="184" priority="172">
      <formula>ROW()=CELL("fila")</formula>
    </cfRule>
  </conditionalFormatting>
  <conditionalFormatting sqref="N85">
    <cfRule type="expression" dxfId="183" priority="171">
      <formula>ROW()=CELL("fila")</formula>
    </cfRule>
  </conditionalFormatting>
  <conditionalFormatting sqref="N88">
    <cfRule type="expression" dxfId="182" priority="170">
      <formula>ROW()=CELL("fila")</formula>
    </cfRule>
  </conditionalFormatting>
  <conditionalFormatting sqref="H79">
    <cfRule type="expression" dxfId="181" priority="169">
      <formula>ROW()=CELL("fila")</formula>
    </cfRule>
  </conditionalFormatting>
  <conditionalFormatting sqref="H79">
    <cfRule type="duplicateValues" dxfId="180" priority="168"/>
  </conditionalFormatting>
  <conditionalFormatting sqref="H79">
    <cfRule type="duplicateValues" dxfId="179" priority="167"/>
  </conditionalFormatting>
  <conditionalFormatting sqref="H86">
    <cfRule type="expression" dxfId="178" priority="166">
      <formula>ROW()=CELL("fila")</formula>
    </cfRule>
  </conditionalFormatting>
  <conditionalFormatting sqref="H86">
    <cfRule type="duplicateValues" dxfId="177" priority="165"/>
  </conditionalFormatting>
  <conditionalFormatting sqref="H86">
    <cfRule type="duplicateValues" dxfId="176" priority="164"/>
  </conditionalFormatting>
  <conditionalFormatting sqref="H89">
    <cfRule type="expression" dxfId="175" priority="163">
      <formula>ROW()=CELL("fila")</formula>
    </cfRule>
  </conditionalFormatting>
  <conditionalFormatting sqref="H89">
    <cfRule type="duplicateValues" dxfId="174" priority="162"/>
  </conditionalFormatting>
  <conditionalFormatting sqref="H89">
    <cfRule type="duplicateValues" dxfId="173" priority="161"/>
  </conditionalFormatting>
  <conditionalFormatting sqref="H96">
    <cfRule type="expression" dxfId="172" priority="160">
      <formula>ROW()=CELL("fila")</formula>
    </cfRule>
  </conditionalFormatting>
  <conditionalFormatting sqref="H96">
    <cfRule type="duplicateValues" dxfId="171" priority="159"/>
  </conditionalFormatting>
  <conditionalFormatting sqref="H96">
    <cfRule type="duplicateValues" dxfId="170" priority="158"/>
  </conditionalFormatting>
  <conditionalFormatting sqref="H102">
    <cfRule type="expression" dxfId="169" priority="157">
      <formula>ROW()=CELL("fila")</formula>
    </cfRule>
  </conditionalFormatting>
  <conditionalFormatting sqref="H102">
    <cfRule type="duplicateValues" dxfId="168" priority="156"/>
  </conditionalFormatting>
  <conditionalFormatting sqref="H102">
    <cfRule type="duplicateValues" dxfId="167" priority="155"/>
  </conditionalFormatting>
  <conditionalFormatting sqref="H109">
    <cfRule type="expression" dxfId="166" priority="154">
      <formula>ROW()=CELL("fila")</formula>
    </cfRule>
  </conditionalFormatting>
  <conditionalFormatting sqref="H109">
    <cfRule type="duplicateValues" dxfId="165" priority="153"/>
  </conditionalFormatting>
  <conditionalFormatting sqref="H109">
    <cfRule type="duplicateValues" dxfId="164" priority="152"/>
  </conditionalFormatting>
  <conditionalFormatting sqref="H114">
    <cfRule type="expression" dxfId="163" priority="151">
      <formula>ROW()=CELL("fila")</formula>
    </cfRule>
  </conditionalFormatting>
  <conditionalFormatting sqref="H114">
    <cfRule type="duplicateValues" dxfId="162" priority="150"/>
  </conditionalFormatting>
  <conditionalFormatting sqref="H114">
    <cfRule type="duplicateValues" dxfId="161" priority="149"/>
  </conditionalFormatting>
  <conditionalFormatting sqref="H117">
    <cfRule type="expression" dxfId="160" priority="148">
      <formula>ROW()=CELL("fila")</formula>
    </cfRule>
  </conditionalFormatting>
  <conditionalFormatting sqref="H117">
    <cfRule type="duplicateValues" dxfId="159" priority="147"/>
  </conditionalFormatting>
  <conditionalFormatting sqref="H117">
    <cfRule type="duplicateValues" dxfId="158" priority="146"/>
  </conditionalFormatting>
  <conditionalFormatting sqref="H120">
    <cfRule type="expression" dxfId="157" priority="145">
      <formula>ROW()=CELL("fila")</formula>
    </cfRule>
  </conditionalFormatting>
  <conditionalFormatting sqref="H120">
    <cfRule type="duplicateValues" dxfId="156" priority="144"/>
  </conditionalFormatting>
  <conditionalFormatting sqref="H120">
    <cfRule type="duplicateValues" dxfId="155" priority="143"/>
  </conditionalFormatting>
  <conditionalFormatting sqref="H125">
    <cfRule type="expression" dxfId="154" priority="142">
      <formula>ROW()=CELL("fila")</formula>
    </cfRule>
  </conditionalFormatting>
  <conditionalFormatting sqref="H125">
    <cfRule type="duplicateValues" dxfId="153" priority="141"/>
  </conditionalFormatting>
  <conditionalFormatting sqref="H125">
    <cfRule type="duplicateValues" dxfId="152" priority="140"/>
  </conditionalFormatting>
  <conditionalFormatting sqref="H370">
    <cfRule type="expression" dxfId="151" priority="55">
      <formula>ROW()=CELL("fila")</formula>
    </cfRule>
  </conditionalFormatting>
  <conditionalFormatting sqref="H129">
    <cfRule type="expression" dxfId="150" priority="136">
      <formula>ROW()=CELL("fila")</formula>
    </cfRule>
  </conditionalFormatting>
  <conditionalFormatting sqref="H129">
    <cfRule type="duplicateValues" dxfId="149" priority="135"/>
  </conditionalFormatting>
  <conditionalFormatting sqref="H129">
    <cfRule type="duplicateValues" dxfId="148" priority="134"/>
  </conditionalFormatting>
  <conditionalFormatting sqref="H133">
    <cfRule type="expression" dxfId="147" priority="133">
      <formula>ROW()=CELL("fila")</formula>
    </cfRule>
  </conditionalFormatting>
  <conditionalFormatting sqref="H133">
    <cfRule type="duplicateValues" dxfId="146" priority="132"/>
  </conditionalFormatting>
  <conditionalFormatting sqref="H133">
    <cfRule type="duplicateValues" dxfId="145" priority="131"/>
  </conditionalFormatting>
  <conditionalFormatting sqref="H137">
    <cfRule type="expression" dxfId="144" priority="130">
      <formula>ROW()=CELL("fila")</formula>
    </cfRule>
  </conditionalFormatting>
  <conditionalFormatting sqref="H137">
    <cfRule type="duplicateValues" dxfId="143" priority="129"/>
  </conditionalFormatting>
  <conditionalFormatting sqref="H137">
    <cfRule type="duplicateValues" dxfId="142" priority="128"/>
  </conditionalFormatting>
  <conditionalFormatting sqref="H140">
    <cfRule type="expression" dxfId="141" priority="127">
      <formula>ROW()=CELL("fila")</formula>
    </cfRule>
  </conditionalFormatting>
  <conditionalFormatting sqref="H140">
    <cfRule type="duplicateValues" dxfId="140" priority="126"/>
  </conditionalFormatting>
  <conditionalFormatting sqref="H140">
    <cfRule type="duplicateValues" dxfId="139" priority="125"/>
  </conditionalFormatting>
  <conditionalFormatting sqref="H143">
    <cfRule type="expression" dxfId="138" priority="124">
      <formula>ROW()=CELL("fila")</formula>
    </cfRule>
  </conditionalFormatting>
  <conditionalFormatting sqref="H143">
    <cfRule type="duplicateValues" dxfId="137" priority="123"/>
  </conditionalFormatting>
  <conditionalFormatting sqref="H143">
    <cfRule type="duplicateValues" dxfId="136" priority="122"/>
  </conditionalFormatting>
  <conditionalFormatting sqref="H147">
    <cfRule type="expression" dxfId="135" priority="121">
      <formula>ROW()=CELL("fila")</formula>
    </cfRule>
  </conditionalFormatting>
  <conditionalFormatting sqref="H147">
    <cfRule type="duplicateValues" dxfId="134" priority="120"/>
  </conditionalFormatting>
  <conditionalFormatting sqref="H147">
    <cfRule type="duplicateValues" dxfId="133" priority="119"/>
  </conditionalFormatting>
  <conditionalFormatting sqref="H150">
    <cfRule type="expression" dxfId="132" priority="118">
      <formula>ROW()=CELL("fila")</formula>
    </cfRule>
  </conditionalFormatting>
  <conditionalFormatting sqref="H150">
    <cfRule type="duplicateValues" dxfId="131" priority="117"/>
  </conditionalFormatting>
  <conditionalFormatting sqref="H150">
    <cfRule type="duplicateValues" dxfId="130" priority="116"/>
  </conditionalFormatting>
  <conditionalFormatting sqref="H165">
    <cfRule type="expression" dxfId="129" priority="115">
      <formula>ROW()=CELL("fila")</formula>
    </cfRule>
  </conditionalFormatting>
  <conditionalFormatting sqref="H165">
    <cfRule type="duplicateValues" dxfId="128" priority="114"/>
  </conditionalFormatting>
  <conditionalFormatting sqref="H165">
    <cfRule type="duplicateValues" dxfId="127" priority="113"/>
  </conditionalFormatting>
  <conditionalFormatting sqref="H174">
    <cfRule type="expression" dxfId="126" priority="112">
      <formula>ROW()=CELL("fila")</formula>
    </cfRule>
  </conditionalFormatting>
  <conditionalFormatting sqref="H174">
    <cfRule type="duplicateValues" dxfId="125" priority="111"/>
  </conditionalFormatting>
  <conditionalFormatting sqref="H174">
    <cfRule type="duplicateValues" dxfId="124" priority="110"/>
  </conditionalFormatting>
  <conditionalFormatting sqref="H203">
    <cfRule type="expression" dxfId="123" priority="109">
      <formula>ROW()=CELL("fila")</formula>
    </cfRule>
  </conditionalFormatting>
  <conditionalFormatting sqref="H203">
    <cfRule type="duplicateValues" dxfId="122" priority="108"/>
  </conditionalFormatting>
  <conditionalFormatting sqref="H203">
    <cfRule type="duplicateValues" dxfId="121" priority="107"/>
  </conditionalFormatting>
  <conditionalFormatting sqref="H211">
    <cfRule type="expression" dxfId="120" priority="106">
      <formula>ROW()=CELL("fila")</formula>
    </cfRule>
  </conditionalFormatting>
  <conditionalFormatting sqref="H211">
    <cfRule type="duplicateValues" dxfId="119" priority="105"/>
  </conditionalFormatting>
  <conditionalFormatting sqref="H211">
    <cfRule type="duplicateValues" dxfId="118" priority="104"/>
  </conditionalFormatting>
  <conditionalFormatting sqref="H216">
    <cfRule type="expression" dxfId="117" priority="103">
      <formula>ROW()=CELL("fila")</formula>
    </cfRule>
  </conditionalFormatting>
  <conditionalFormatting sqref="H216">
    <cfRule type="duplicateValues" dxfId="116" priority="102"/>
  </conditionalFormatting>
  <conditionalFormatting sqref="H216">
    <cfRule type="duplicateValues" dxfId="115" priority="101"/>
  </conditionalFormatting>
  <conditionalFormatting sqref="H229">
    <cfRule type="expression" dxfId="114" priority="100">
      <formula>ROW()=CELL("fila")</formula>
    </cfRule>
  </conditionalFormatting>
  <conditionalFormatting sqref="H229">
    <cfRule type="duplicateValues" dxfId="113" priority="99"/>
  </conditionalFormatting>
  <conditionalFormatting sqref="H229">
    <cfRule type="duplicateValues" dxfId="112" priority="98"/>
  </conditionalFormatting>
  <conditionalFormatting sqref="H243">
    <cfRule type="expression" dxfId="111" priority="97">
      <formula>ROW()=CELL("fila")</formula>
    </cfRule>
  </conditionalFormatting>
  <conditionalFormatting sqref="H243">
    <cfRule type="duplicateValues" dxfId="110" priority="96"/>
  </conditionalFormatting>
  <conditionalFormatting sqref="H243">
    <cfRule type="duplicateValues" dxfId="109" priority="95"/>
  </conditionalFormatting>
  <conditionalFormatting sqref="H259">
    <cfRule type="expression" dxfId="108" priority="94">
      <formula>ROW()=CELL("fila")</formula>
    </cfRule>
  </conditionalFormatting>
  <conditionalFormatting sqref="H259">
    <cfRule type="duplicateValues" dxfId="107" priority="93"/>
  </conditionalFormatting>
  <conditionalFormatting sqref="H259">
    <cfRule type="duplicateValues" dxfId="106" priority="92"/>
  </conditionalFormatting>
  <conditionalFormatting sqref="H270">
    <cfRule type="expression" dxfId="105" priority="91">
      <formula>ROW()=CELL("fila")</formula>
    </cfRule>
  </conditionalFormatting>
  <conditionalFormatting sqref="H270">
    <cfRule type="duplicateValues" dxfId="104" priority="90"/>
  </conditionalFormatting>
  <conditionalFormatting sqref="H270">
    <cfRule type="duplicateValues" dxfId="103" priority="89"/>
  </conditionalFormatting>
  <conditionalFormatting sqref="H288">
    <cfRule type="expression" dxfId="102" priority="88">
      <formula>ROW()=CELL("fila")</formula>
    </cfRule>
  </conditionalFormatting>
  <conditionalFormatting sqref="H288">
    <cfRule type="duplicateValues" dxfId="101" priority="87"/>
  </conditionalFormatting>
  <conditionalFormatting sqref="H288">
    <cfRule type="duplicateValues" dxfId="100" priority="86"/>
  </conditionalFormatting>
  <conditionalFormatting sqref="H294">
    <cfRule type="expression" dxfId="99" priority="85">
      <formula>ROW()=CELL("fila")</formula>
    </cfRule>
  </conditionalFormatting>
  <conditionalFormatting sqref="H294">
    <cfRule type="duplicateValues" dxfId="98" priority="84"/>
  </conditionalFormatting>
  <conditionalFormatting sqref="H294">
    <cfRule type="duplicateValues" dxfId="97" priority="83"/>
  </conditionalFormatting>
  <conditionalFormatting sqref="H301">
    <cfRule type="expression" dxfId="96" priority="82">
      <formula>ROW()=CELL("fila")</formula>
    </cfRule>
  </conditionalFormatting>
  <conditionalFormatting sqref="H301">
    <cfRule type="duplicateValues" dxfId="95" priority="81"/>
  </conditionalFormatting>
  <conditionalFormatting sqref="H301">
    <cfRule type="duplicateValues" dxfId="94" priority="80"/>
  </conditionalFormatting>
  <conditionalFormatting sqref="H307">
    <cfRule type="expression" dxfId="93" priority="79">
      <formula>ROW()=CELL("fila")</formula>
    </cfRule>
  </conditionalFormatting>
  <conditionalFormatting sqref="H307">
    <cfRule type="duplicateValues" dxfId="92" priority="78"/>
  </conditionalFormatting>
  <conditionalFormatting sqref="H307">
    <cfRule type="duplicateValues" dxfId="91" priority="77"/>
  </conditionalFormatting>
  <conditionalFormatting sqref="H339">
    <cfRule type="expression" dxfId="90" priority="76">
      <formula>ROW()=CELL("fila")</formula>
    </cfRule>
  </conditionalFormatting>
  <conditionalFormatting sqref="H339">
    <cfRule type="duplicateValues" dxfId="89" priority="75"/>
  </conditionalFormatting>
  <conditionalFormatting sqref="H339">
    <cfRule type="duplicateValues" dxfId="88" priority="74"/>
  </conditionalFormatting>
  <conditionalFormatting sqref="H353">
    <cfRule type="expression" dxfId="87" priority="70">
      <formula>ROW()=CELL("fila")</formula>
    </cfRule>
  </conditionalFormatting>
  <conditionalFormatting sqref="H353">
    <cfRule type="duplicateValues" dxfId="86" priority="69"/>
  </conditionalFormatting>
  <conditionalFormatting sqref="H353">
    <cfRule type="duplicateValues" dxfId="85" priority="68"/>
  </conditionalFormatting>
  <conditionalFormatting sqref="H356">
    <cfRule type="expression" dxfId="84" priority="67">
      <formula>ROW()=CELL("fila")</formula>
    </cfRule>
  </conditionalFormatting>
  <conditionalFormatting sqref="H356">
    <cfRule type="duplicateValues" dxfId="83" priority="66"/>
  </conditionalFormatting>
  <conditionalFormatting sqref="H356">
    <cfRule type="duplicateValues" dxfId="82" priority="65"/>
  </conditionalFormatting>
  <conditionalFormatting sqref="H359">
    <cfRule type="expression" dxfId="81" priority="64">
      <formula>ROW()=CELL("fila")</formula>
    </cfRule>
  </conditionalFormatting>
  <conditionalFormatting sqref="H359">
    <cfRule type="duplicateValues" dxfId="80" priority="63"/>
  </conditionalFormatting>
  <conditionalFormatting sqref="H359">
    <cfRule type="duplicateValues" dxfId="79" priority="62"/>
  </conditionalFormatting>
  <conditionalFormatting sqref="H362">
    <cfRule type="expression" dxfId="78" priority="61">
      <formula>ROW()=CELL("fila")</formula>
    </cfRule>
  </conditionalFormatting>
  <conditionalFormatting sqref="H362">
    <cfRule type="duplicateValues" dxfId="77" priority="60"/>
  </conditionalFormatting>
  <conditionalFormatting sqref="H362">
    <cfRule type="duplicateValues" dxfId="76" priority="59"/>
  </conditionalFormatting>
  <conditionalFormatting sqref="H367">
    <cfRule type="expression" dxfId="75" priority="58">
      <formula>ROW()=CELL("fila")</formula>
    </cfRule>
  </conditionalFormatting>
  <conditionalFormatting sqref="H367">
    <cfRule type="duplicateValues" dxfId="74" priority="57"/>
  </conditionalFormatting>
  <conditionalFormatting sqref="H367">
    <cfRule type="duplicateValues" dxfId="73" priority="56"/>
  </conditionalFormatting>
  <conditionalFormatting sqref="H370">
    <cfRule type="duplicateValues" dxfId="72" priority="54"/>
  </conditionalFormatting>
  <conditionalFormatting sqref="H370">
    <cfRule type="duplicateValues" dxfId="71" priority="53"/>
  </conditionalFormatting>
  <conditionalFormatting sqref="B273:C273 E273:N273">
    <cfRule type="expression" dxfId="70" priority="51">
      <formula>ROW()=CELL("fila")</formula>
    </cfRule>
  </conditionalFormatting>
  <conditionalFormatting sqref="H273">
    <cfRule type="duplicateValues" dxfId="69" priority="50"/>
  </conditionalFormatting>
  <conditionalFormatting sqref="H273">
    <cfRule type="duplicateValues" dxfId="68" priority="49"/>
  </conditionalFormatting>
  <conditionalFormatting sqref="B274:C274 E274:N274">
    <cfRule type="expression" dxfId="67" priority="48">
      <formula>ROW()=CELL("fila")</formula>
    </cfRule>
  </conditionalFormatting>
  <conditionalFormatting sqref="H274">
    <cfRule type="duplicateValues" dxfId="66" priority="47"/>
  </conditionalFormatting>
  <conditionalFormatting sqref="H274">
    <cfRule type="duplicateValues" dxfId="65" priority="46"/>
  </conditionalFormatting>
  <conditionalFormatting sqref="B277:C277 E277:O277">
    <cfRule type="expression" dxfId="64" priority="45">
      <formula>ROW()=CELL("fila")</formula>
    </cfRule>
  </conditionalFormatting>
  <conditionalFormatting sqref="H277">
    <cfRule type="duplicateValues" dxfId="63" priority="44"/>
  </conditionalFormatting>
  <conditionalFormatting sqref="H277">
    <cfRule type="duplicateValues" dxfId="62" priority="43"/>
  </conditionalFormatting>
  <conditionalFormatting sqref="M282:N282">
    <cfRule type="expression" dxfId="61" priority="38">
      <formula>ROW()=CELL("fila")</formula>
    </cfRule>
  </conditionalFormatting>
  <conditionalFormatting sqref="B283:C286">
    <cfRule type="expression" dxfId="60" priority="36">
      <formula>ROW()=CELL("fila")</formula>
    </cfRule>
  </conditionalFormatting>
  <conditionalFormatting sqref="H283:H286 J283:O286">
    <cfRule type="expression" dxfId="59" priority="35">
      <formula>ROW()=CELL("fila")</formula>
    </cfRule>
  </conditionalFormatting>
  <conditionalFormatting sqref="H283:H286">
    <cfRule type="duplicateValues" dxfId="58" priority="34"/>
  </conditionalFormatting>
  <conditionalFormatting sqref="H283 H285">
    <cfRule type="duplicateValues" dxfId="57" priority="33"/>
  </conditionalFormatting>
  <conditionalFormatting sqref="H283">
    <cfRule type="duplicateValues" dxfId="56" priority="32"/>
  </conditionalFormatting>
  <conditionalFormatting sqref="I283:I286">
    <cfRule type="expression" dxfId="55" priority="31">
      <formula>ROW()=CELL("fila")</formula>
    </cfRule>
  </conditionalFormatting>
  <conditionalFormatting sqref="E91">
    <cfRule type="expression" dxfId="54" priority="29">
      <formula>ROW()=CELL("fila")</formula>
    </cfRule>
  </conditionalFormatting>
  <conditionalFormatting sqref="E91">
    <cfRule type="duplicateValues" dxfId="53" priority="28"/>
  </conditionalFormatting>
  <conditionalFormatting sqref="B350:C350 E350:H350 J350:O350">
    <cfRule type="expression" dxfId="52" priority="27">
      <formula>ROW()=CELL("fila")</formula>
    </cfRule>
  </conditionalFormatting>
  <conditionalFormatting sqref="H350">
    <cfRule type="duplicateValues" dxfId="51" priority="26"/>
  </conditionalFormatting>
  <conditionalFormatting sqref="H350">
    <cfRule type="duplicateValues" dxfId="50" priority="25"/>
  </conditionalFormatting>
  <conditionalFormatting sqref="I295:I297">
    <cfRule type="expression" dxfId="49" priority="24">
      <formula>ROW()=CELL("fila")</formula>
    </cfRule>
  </conditionalFormatting>
  <conditionalFormatting sqref="I348:I351">
    <cfRule type="expression" dxfId="48" priority="23">
      <formula>ROW()=CELL("fila")</formula>
    </cfRule>
  </conditionalFormatting>
  <conditionalFormatting sqref="I90:I94">
    <cfRule type="expression" dxfId="47" priority="22">
      <formula>ROW()=CELL("fila")</formula>
    </cfRule>
  </conditionalFormatting>
  <conditionalFormatting sqref="I345:O345 B345:C345 E345:G345">
    <cfRule type="expression" dxfId="46" priority="21">
      <formula>ROW()=CELL("fila")</formula>
    </cfRule>
  </conditionalFormatting>
  <conditionalFormatting sqref="H345">
    <cfRule type="expression" dxfId="45" priority="20">
      <formula>ROW()=CELL("fila")</formula>
    </cfRule>
  </conditionalFormatting>
  <conditionalFormatting sqref="H345">
    <cfRule type="duplicateValues" dxfId="44" priority="19"/>
  </conditionalFormatting>
  <conditionalFormatting sqref="H345">
    <cfRule type="duplicateValues" dxfId="43" priority="18"/>
  </conditionalFormatting>
  <conditionalFormatting sqref="E84:F84 B84:C84 H84:O84">
    <cfRule type="expression" dxfId="42" priority="17">
      <formula>ROW()=CELL("fila")</formula>
    </cfRule>
  </conditionalFormatting>
  <conditionalFormatting sqref="H84">
    <cfRule type="duplicateValues" dxfId="41" priority="16"/>
  </conditionalFormatting>
  <conditionalFormatting sqref="H84">
    <cfRule type="duplicateValues" dxfId="40" priority="15"/>
  </conditionalFormatting>
  <conditionalFormatting sqref="G84">
    <cfRule type="expression" dxfId="39" priority="14">
      <formula>ROW()=CELL("fila")</formula>
    </cfRule>
  </conditionalFormatting>
  <conditionalFormatting sqref="E98:O98 B98:C98 B100:C100 E100:O100 N99:O99">
    <cfRule type="expression" dxfId="38" priority="13">
      <formula>ROW()=CELL("fila")</formula>
    </cfRule>
  </conditionalFormatting>
  <conditionalFormatting sqref="H98 H100">
    <cfRule type="duplicateValues" dxfId="37" priority="12"/>
  </conditionalFormatting>
  <conditionalFormatting sqref="H98 H100">
    <cfRule type="duplicateValues" dxfId="36" priority="11"/>
  </conditionalFormatting>
  <conditionalFormatting sqref="F90:F93">
    <cfRule type="expression" dxfId="35" priority="10">
      <formula>ROW()=CELL("fila")</formula>
    </cfRule>
  </conditionalFormatting>
  <conditionalFormatting sqref="E81:F81 B81:C81 H81:O81">
    <cfRule type="expression" dxfId="34" priority="9">
      <formula>ROW()=CELL("fila")</formula>
    </cfRule>
  </conditionalFormatting>
  <conditionalFormatting sqref="H81">
    <cfRule type="duplicateValues" dxfId="33" priority="8"/>
  </conditionalFormatting>
  <conditionalFormatting sqref="H81">
    <cfRule type="duplicateValues" dxfId="32" priority="7"/>
  </conditionalFormatting>
  <conditionalFormatting sqref="G81">
    <cfRule type="expression" dxfId="31" priority="6">
      <formula>ROW()=CELL("fila")</formula>
    </cfRule>
  </conditionalFormatting>
  <conditionalFormatting sqref="N378">
    <cfRule type="expression" dxfId="30" priority="5">
      <formula>ROW()=CELL("fila")</formula>
    </cfRule>
  </conditionalFormatting>
  <conditionalFormatting sqref="N381">
    <cfRule type="expression" dxfId="29" priority="4">
      <formula>ROW()=CELL("fila")</formula>
    </cfRule>
  </conditionalFormatting>
  <conditionalFormatting sqref="E99:M99 B99:C99">
    <cfRule type="expression" dxfId="28" priority="3">
      <formula>ROW()=CELL("fila")</formula>
    </cfRule>
  </conditionalFormatting>
  <conditionalFormatting sqref="H99">
    <cfRule type="duplicateValues" dxfId="27" priority="2"/>
  </conditionalFormatting>
  <conditionalFormatting sqref="H99">
    <cfRule type="duplicateValues" dxfId="26" priority="1"/>
  </conditionalFormatting>
  <printOptions horizontalCentered="1" verticalCentered="1"/>
  <pageMargins left="0.78740157480314965" right="0.78740157480314965" top="0.98425196850393704" bottom="0.98425196850393704" header="0.51181102362204722" footer="0.51181102362204722"/>
  <pageSetup orientation="landscape" r:id="rId1"/>
  <headerFooter alignWithMargins="0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0000000}">
          <x14:formula1>
            <xm:f>Hoja1!$B$2:$B$12</xm:f>
          </x14:formula1>
          <xm:sqref>N210</xm:sqref>
        </x14:dataValidation>
        <x14:dataValidation type="list" allowBlank="1" showInputMessage="1" showErrorMessage="1" xr:uid="{00000000-0002-0000-0000-000001000000}">
          <x14:formula1>
            <xm:f>Hoja1!$C$2:$C$11</xm:f>
          </x14:formula1>
          <xm:sqref>G388:G1048576 G1:G386</xm:sqref>
        </x14:dataValidation>
        <x14:dataValidation type="list" allowBlank="1" showInputMessage="1" showErrorMessage="1" xr:uid="{00000000-0002-0000-0000-000002000000}">
          <x14:formula1>
            <xm:f>Hoja1!$B$2:$B$15</xm:f>
          </x14:formula1>
          <xm:sqref>I388:I1048576 I1:I386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B1:C13"/>
  <sheetViews>
    <sheetView workbookViewId="0">
      <selection activeCell="C12" sqref="C12"/>
    </sheetView>
  </sheetViews>
  <sheetFormatPr baseColWidth="10" defaultRowHeight="12.75" x14ac:dyDescent="0.2"/>
  <cols>
    <col min="2" max="2" width="25.5703125" bestFit="1" customWidth="1"/>
    <col min="3" max="3" width="34.5703125" bestFit="1" customWidth="1"/>
  </cols>
  <sheetData>
    <row r="1" spans="2:3" x14ac:dyDescent="0.2">
      <c r="B1" t="s">
        <v>252</v>
      </c>
      <c r="C1" s="111" t="s">
        <v>259</v>
      </c>
    </row>
    <row r="2" spans="2:3" x14ac:dyDescent="0.2">
      <c r="B2" t="s">
        <v>247</v>
      </c>
      <c r="C2" s="111" t="s">
        <v>243</v>
      </c>
    </row>
    <row r="3" spans="2:3" x14ac:dyDescent="0.2">
      <c r="B3" t="s">
        <v>254</v>
      </c>
      <c r="C3" s="111" t="s">
        <v>260</v>
      </c>
    </row>
    <row r="4" spans="2:3" x14ac:dyDescent="0.2">
      <c r="B4" t="s">
        <v>256</v>
      </c>
      <c r="C4" s="111" t="s">
        <v>244</v>
      </c>
    </row>
    <row r="5" spans="2:3" x14ac:dyDescent="0.2">
      <c r="B5" t="s">
        <v>255</v>
      </c>
      <c r="C5" s="111" t="s">
        <v>261</v>
      </c>
    </row>
    <row r="6" spans="2:3" x14ac:dyDescent="0.2">
      <c r="B6" t="s">
        <v>253</v>
      </c>
      <c r="C6" s="111" t="s">
        <v>43</v>
      </c>
    </row>
    <row r="7" spans="2:3" x14ac:dyDescent="0.2">
      <c r="B7" s="111" t="s">
        <v>257</v>
      </c>
      <c r="C7" s="111" t="s">
        <v>262</v>
      </c>
    </row>
    <row r="8" spans="2:3" x14ac:dyDescent="0.2">
      <c r="B8" s="111" t="s">
        <v>308</v>
      </c>
      <c r="C8" s="111" t="s">
        <v>263</v>
      </c>
    </row>
    <row r="9" spans="2:3" x14ac:dyDescent="0.2">
      <c r="B9" s="111" t="s">
        <v>337</v>
      </c>
      <c r="C9" s="111" t="s">
        <v>390</v>
      </c>
    </row>
    <row r="10" spans="2:3" x14ac:dyDescent="0.2">
      <c r="B10" s="111" t="s">
        <v>344</v>
      </c>
      <c r="C10" s="111" t="s">
        <v>263</v>
      </c>
    </row>
    <row r="11" spans="2:3" x14ac:dyDescent="0.2">
      <c r="B11" s="111" t="s">
        <v>370</v>
      </c>
      <c r="C11" s="111" t="s">
        <v>456</v>
      </c>
    </row>
    <row r="12" spans="2:3" x14ac:dyDescent="0.2">
      <c r="B12" s="111" t="s">
        <v>389</v>
      </c>
    </row>
    <row r="13" spans="2:3" x14ac:dyDescent="0.2">
      <c r="B13" s="111" t="s">
        <v>398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2025</vt:lpstr>
      <vt:lpstr>Hoja1</vt:lpstr>
      <vt:lpstr>'2025'!Títulos_a_imprimir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Franco Gerardo Alfaro Solano</dc:creator>
  <cp:lastModifiedBy>Luis Humberto Perez Gonzalez</cp:lastModifiedBy>
  <dcterms:created xsi:type="dcterms:W3CDTF">2024-12-12T19:31:08Z</dcterms:created>
  <dcterms:modified xsi:type="dcterms:W3CDTF">2025-04-30T13:54:54Z</dcterms:modified>
</cp:coreProperties>
</file>