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Segunda parte\"/>
    </mc:Choice>
  </mc:AlternateContent>
  <bookViews>
    <workbookView xWindow="0" yWindow="0" windowWidth="9600" windowHeight="6630" tabRatio="791" firstSheet="1" activeTab="4"/>
  </bookViews>
  <sheets>
    <sheet name="F2" sheetId="12" state="hidden" r:id="rId1"/>
    <sheet name="F5" sheetId="21" r:id="rId2"/>
    <sheet name="F7" sheetId="19" state="hidden" r:id="rId3"/>
    <sheet name="F9A" sheetId="17" state="hidden" r:id="rId4"/>
    <sheet name="F8-1" sheetId="2" r:id="rId5"/>
    <sheet name="F8-2" sheetId="1" r:id="rId6"/>
    <sheet name="F8-3" sheetId="3" r:id="rId7"/>
    <sheet name="F8-4" sheetId="4" r:id="rId8"/>
    <sheet name="F8-5" sheetId="5" r:id="rId9"/>
    <sheet name="F9" sheetId="13" state="hidden" r:id="rId10"/>
    <sheet name="F9 (EL)" sheetId="25" state="hidden" r:id="rId11"/>
    <sheet name="Hoja3" sheetId="24" state="hidden" r:id="rId12"/>
    <sheet name="F11-3" sheetId="10" state="hidden" r:id="rId13"/>
    <sheet name="F11-7" sheetId="14" state="hidden" r:id="rId14"/>
    <sheet name="F12" sheetId="20" state="hidden" r:id="rId15"/>
    <sheet name="F12-1" sheetId="11" state="hidden" r:id="rId16"/>
    <sheet name="Hoja1" sheetId="22" state="hidden" r:id="rId17"/>
    <sheet name="Hoja2" sheetId="23" state="hidden" r:id="rId18"/>
  </sheets>
  <externalReferences>
    <externalReference r:id="rId19"/>
    <externalReference r:id="rId20"/>
    <externalReference r:id="rId21"/>
    <externalReference r:id="rId22"/>
  </externalReferences>
  <definedNames>
    <definedName name="_xlnm.Print_Area" localSheetId="13">'F11-7'!$A$1:$F$36</definedName>
    <definedName name="_xlnm.Print_Area" localSheetId="2">'F7'!$A$1:$J$51</definedName>
    <definedName name="_xlnm.Print_Area" localSheetId="4">'F8-1'!$A$1:$G$48</definedName>
    <definedName name="_xlnm.Print_Area" localSheetId="5">'F8-2'!$A$1:$G$75</definedName>
    <definedName name="_xlnm.Print_Area" localSheetId="6">'F8-3'!$A$1:$G$72</definedName>
    <definedName name="_xlnm.Print_Area" localSheetId="8">'F8-5'!$A$1:$G$51</definedName>
  </definedNames>
  <calcPr calcId="162913"/>
</workbook>
</file>

<file path=xl/calcChain.xml><?xml version="1.0" encoding="utf-8"?>
<calcChain xmlns="http://schemas.openxmlformats.org/spreadsheetml/2006/main">
  <c r="D20" i="21" l="1"/>
  <c r="D21" i="21"/>
  <c r="D22" i="21"/>
  <c r="D23" i="21"/>
  <c r="D24" i="21"/>
  <c r="D19" i="21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15" i="5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13" i="4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12" i="3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12" i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14" i="2"/>
  <c r="D26" i="21" l="1"/>
  <c r="E20" i="21"/>
  <c r="E21" i="21"/>
  <c r="E22" i="21"/>
  <c r="E23" i="21"/>
  <c r="E24" i="21"/>
  <c r="E19" i="21"/>
  <c r="E15" i="2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14" i="2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12" i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13" i="3"/>
  <c r="E14" i="3"/>
  <c r="E12" i="3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13" i="4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15" i="5"/>
  <c r="G17" i="3" l="1"/>
  <c r="G15" i="3"/>
  <c r="G21" i="3"/>
  <c r="G47" i="3"/>
  <c r="G15" i="5"/>
  <c r="G32" i="5"/>
  <c r="G24" i="5"/>
  <c r="F16" i="5"/>
  <c r="F17" i="5"/>
  <c r="G17" i="5" s="1"/>
  <c r="F18" i="5"/>
  <c r="G18" i="5" s="1"/>
  <c r="F19" i="5"/>
  <c r="F20" i="5"/>
  <c r="G20" i="5" s="1"/>
  <c r="F21" i="5"/>
  <c r="G21" i="5" s="1"/>
  <c r="F22" i="5"/>
  <c r="G22" i="5" s="1"/>
  <c r="F23" i="5"/>
  <c r="G23" i="5" s="1"/>
  <c r="F24" i="5"/>
  <c r="F25" i="5"/>
  <c r="F26" i="5"/>
  <c r="G26" i="5" s="1"/>
  <c r="F27" i="5"/>
  <c r="F28" i="5"/>
  <c r="G28" i="5" s="1"/>
  <c r="F29" i="5"/>
  <c r="G29" i="5" s="1"/>
  <c r="F30" i="5"/>
  <c r="G30" i="5" s="1"/>
  <c r="F31" i="5"/>
  <c r="G31" i="5" s="1"/>
  <c r="F32" i="5"/>
  <c r="F33" i="5"/>
  <c r="G33" i="5" s="1"/>
  <c r="F34" i="5"/>
  <c r="G34" i="5" s="1"/>
  <c r="F35" i="5"/>
  <c r="F36" i="5"/>
  <c r="G36" i="5" s="1"/>
  <c r="F37" i="5"/>
  <c r="G37" i="5" s="1"/>
  <c r="F38" i="5"/>
  <c r="G38" i="5" s="1"/>
  <c r="F39" i="5"/>
  <c r="G39" i="5" s="1"/>
  <c r="F40" i="5"/>
  <c r="G40" i="5" s="1"/>
  <c r="F41" i="5"/>
  <c r="F42" i="5"/>
  <c r="F43" i="5"/>
  <c r="G43" i="5" s="1"/>
  <c r="F44" i="5"/>
  <c r="G44" i="5" s="1"/>
  <c r="F45" i="5"/>
  <c r="G45" i="5" s="1"/>
  <c r="F46" i="5"/>
  <c r="G46" i="5" s="1"/>
  <c r="F47" i="5"/>
  <c r="G47" i="5" s="1"/>
  <c r="F48" i="5"/>
  <c r="G48" i="5" s="1"/>
  <c r="F49" i="5"/>
  <c r="G49" i="5" s="1"/>
  <c r="F50" i="5"/>
  <c r="G50" i="5" s="1"/>
  <c r="F51" i="5"/>
  <c r="F15" i="5"/>
  <c r="G19" i="5"/>
  <c r="G27" i="5"/>
  <c r="G35" i="5"/>
  <c r="G51" i="5"/>
  <c r="G16" i="5"/>
  <c r="G25" i="5"/>
  <c r="G41" i="5"/>
  <c r="G42" i="5"/>
  <c r="F14" i="4"/>
  <c r="G14" i="4" s="1"/>
  <c r="F15" i="4"/>
  <c r="G15" i="4" s="1"/>
  <c r="F16" i="4"/>
  <c r="F17" i="4"/>
  <c r="G17" i="4" s="1"/>
  <c r="F18" i="4"/>
  <c r="G18" i="4" s="1"/>
  <c r="F19" i="4"/>
  <c r="F20" i="4"/>
  <c r="F21" i="4"/>
  <c r="G21" i="4" s="1"/>
  <c r="F22" i="4"/>
  <c r="G22" i="4" s="1"/>
  <c r="F23" i="4"/>
  <c r="G23" i="4" s="1"/>
  <c r="F24" i="4"/>
  <c r="F25" i="4"/>
  <c r="G25" i="4" s="1"/>
  <c r="F26" i="4"/>
  <c r="F27" i="4"/>
  <c r="F28" i="4"/>
  <c r="F29" i="4"/>
  <c r="G29" i="4" s="1"/>
  <c r="F30" i="4"/>
  <c r="G30" i="4" s="1"/>
  <c r="F31" i="4"/>
  <c r="G31" i="4" s="1"/>
  <c r="F32" i="4"/>
  <c r="F33" i="4"/>
  <c r="G33" i="4" s="1"/>
  <c r="F34" i="4"/>
  <c r="G34" i="4" s="1"/>
  <c r="F35" i="4"/>
  <c r="F36" i="4"/>
  <c r="F37" i="4"/>
  <c r="G37" i="4" s="1"/>
  <c r="F38" i="4"/>
  <c r="G38" i="4" s="1"/>
  <c r="F39" i="4"/>
  <c r="G39" i="4" s="1"/>
  <c r="F40" i="4"/>
  <c r="F41" i="4"/>
  <c r="G41" i="4" s="1"/>
  <c r="F42" i="4"/>
  <c r="F43" i="4"/>
  <c r="F44" i="4"/>
  <c r="F45" i="4"/>
  <c r="G45" i="4" s="1"/>
  <c r="F46" i="4"/>
  <c r="F47" i="4"/>
  <c r="G47" i="4" s="1"/>
  <c r="F48" i="4"/>
  <c r="F49" i="4"/>
  <c r="G49" i="4" s="1"/>
  <c r="F50" i="4"/>
  <c r="G50" i="4" s="1"/>
  <c r="F51" i="4"/>
  <c r="G51" i="4" s="1"/>
  <c r="F52" i="4"/>
  <c r="F53" i="4"/>
  <c r="G53" i="4" s="1"/>
  <c r="F54" i="4"/>
  <c r="G54" i="4" s="1"/>
  <c r="F55" i="4"/>
  <c r="G55" i="4" s="1"/>
  <c r="F56" i="4"/>
  <c r="F57" i="4"/>
  <c r="G57" i="4" s="1"/>
  <c r="F58" i="4"/>
  <c r="G58" i="4" s="1"/>
  <c r="F59" i="4"/>
  <c r="F60" i="4"/>
  <c r="F61" i="4"/>
  <c r="G61" i="4" s="1"/>
  <c r="F62" i="4"/>
  <c r="G62" i="4" s="1"/>
  <c r="F63" i="4"/>
  <c r="G63" i="4" s="1"/>
  <c r="F13" i="4"/>
  <c r="G13" i="4" s="1"/>
  <c r="G16" i="4"/>
  <c r="G19" i="4"/>
  <c r="G20" i="4"/>
  <c r="G24" i="4"/>
  <c r="G26" i="4"/>
  <c r="G27" i="4"/>
  <c r="G28" i="4"/>
  <c r="G32" i="4"/>
  <c r="G35" i="4"/>
  <c r="G36" i="4"/>
  <c r="G40" i="4"/>
  <c r="G42" i="4"/>
  <c r="G43" i="4"/>
  <c r="G44" i="4"/>
  <c r="G48" i="4"/>
  <c r="G52" i="4"/>
  <c r="G56" i="4"/>
  <c r="G60" i="4"/>
  <c r="F13" i="3"/>
  <c r="G13" i="3" s="1"/>
  <c r="F14" i="3"/>
  <c r="G14" i="3" s="1"/>
  <c r="F15" i="3"/>
  <c r="F16" i="3"/>
  <c r="G16" i="3" s="1"/>
  <c r="F17" i="3"/>
  <c r="F18" i="3"/>
  <c r="G18" i="3" s="1"/>
  <c r="F19" i="3"/>
  <c r="G19" i="3" s="1"/>
  <c r="F20" i="3"/>
  <c r="G20" i="3" s="1"/>
  <c r="F21" i="3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12" i="3"/>
  <c r="G12" i="3" s="1"/>
  <c r="F13" i="1"/>
  <c r="G13" i="1" s="1"/>
  <c r="F14" i="1"/>
  <c r="F15" i="1"/>
  <c r="F16" i="1"/>
  <c r="F17" i="1"/>
  <c r="F18" i="1"/>
  <c r="F19" i="1"/>
  <c r="F20" i="1"/>
  <c r="F21" i="1"/>
  <c r="F22" i="1"/>
  <c r="F23" i="1"/>
  <c r="F24" i="1"/>
  <c r="F25" i="1"/>
  <c r="G25" i="1" s="1"/>
  <c r="F26" i="1"/>
  <c r="G26" i="1" s="1"/>
  <c r="F27" i="1"/>
  <c r="G27" i="1" s="1"/>
  <c r="F28" i="1"/>
  <c r="F29" i="1"/>
  <c r="G29" i="1" s="1"/>
  <c r="F30" i="1"/>
  <c r="G30" i="1" s="1"/>
  <c r="F31" i="1"/>
  <c r="G31" i="1" s="1"/>
  <c r="F32" i="1"/>
  <c r="F33" i="1"/>
  <c r="G33" i="1" s="1"/>
  <c r="F34" i="1"/>
  <c r="G34" i="1" s="1"/>
  <c r="F35" i="1"/>
  <c r="G35" i="1" s="1"/>
  <c r="F36" i="1"/>
  <c r="F37" i="1"/>
  <c r="G37" i="1" s="1"/>
  <c r="F38" i="1"/>
  <c r="G38" i="1" s="1"/>
  <c r="F39" i="1"/>
  <c r="G39" i="1" s="1"/>
  <c r="F40" i="1"/>
  <c r="F41" i="1"/>
  <c r="G41" i="1" s="1"/>
  <c r="F42" i="1"/>
  <c r="G42" i="1" s="1"/>
  <c r="F43" i="1"/>
  <c r="G43" i="1" s="1"/>
  <c r="F44" i="1"/>
  <c r="F45" i="1"/>
  <c r="G45" i="1" s="1"/>
  <c r="F46" i="1"/>
  <c r="G46" i="1" s="1"/>
  <c r="F47" i="1"/>
  <c r="G47" i="1" s="1"/>
  <c r="F48" i="1"/>
  <c r="F49" i="1"/>
  <c r="G49" i="1" s="1"/>
  <c r="F50" i="1"/>
  <c r="G50" i="1" s="1"/>
  <c r="F51" i="1"/>
  <c r="G51" i="1" s="1"/>
  <c r="F52" i="1"/>
  <c r="F53" i="1"/>
  <c r="G53" i="1" s="1"/>
  <c r="F54" i="1"/>
  <c r="G54" i="1" s="1"/>
  <c r="F55" i="1"/>
  <c r="G55" i="1" s="1"/>
  <c r="F56" i="1"/>
  <c r="F57" i="1"/>
  <c r="G57" i="1" s="1"/>
  <c r="F58" i="1"/>
  <c r="G58" i="1" s="1"/>
  <c r="F59" i="1"/>
  <c r="G59" i="1" s="1"/>
  <c r="F60" i="1"/>
  <c r="F61" i="1"/>
  <c r="G61" i="1" s="1"/>
  <c r="F62" i="1"/>
  <c r="G62" i="1" s="1"/>
  <c r="F63" i="1"/>
  <c r="G63" i="1" s="1"/>
  <c r="F64" i="1"/>
  <c r="F65" i="1"/>
  <c r="G65" i="1" s="1"/>
  <c r="F66" i="1"/>
  <c r="G66" i="1" s="1"/>
  <c r="F67" i="1"/>
  <c r="G67" i="1" s="1"/>
  <c r="F68" i="1"/>
  <c r="F69" i="1"/>
  <c r="G69" i="1" s="1"/>
  <c r="F70" i="1"/>
  <c r="G70" i="1" s="1"/>
  <c r="F71" i="1"/>
  <c r="G71" i="1" s="1"/>
  <c r="F72" i="1"/>
  <c r="F73" i="1"/>
  <c r="G73" i="1" s="1"/>
  <c r="F74" i="1"/>
  <c r="G74" i="1" s="1"/>
  <c r="F75" i="1"/>
  <c r="G75" i="1" s="1"/>
  <c r="F12" i="1"/>
  <c r="G14" i="1"/>
  <c r="G15" i="1"/>
  <c r="G16" i="1"/>
  <c r="G17" i="1"/>
  <c r="G18" i="1"/>
  <c r="G19" i="1"/>
  <c r="G20" i="1"/>
  <c r="G21" i="1"/>
  <c r="G22" i="1"/>
  <c r="G23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12" i="1"/>
  <c r="G20" i="2"/>
  <c r="G28" i="2"/>
  <c r="G36" i="2"/>
  <c r="G44" i="2"/>
  <c r="F15" i="2"/>
  <c r="F16" i="2"/>
  <c r="G16" i="2" s="1"/>
  <c r="F17" i="2"/>
  <c r="G17" i="2" s="1"/>
  <c r="F18" i="2"/>
  <c r="G18" i="2" s="1"/>
  <c r="F19" i="2"/>
  <c r="G19" i="2" s="1"/>
  <c r="F20" i="2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F45" i="2"/>
  <c r="G45" i="2" s="1"/>
  <c r="F46" i="2"/>
  <c r="F47" i="2"/>
  <c r="F48" i="2"/>
  <c r="F14" i="2"/>
  <c r="F20" i="21"/>
  <c r="G20" i="21" s="1"/>
  <c r="F21" i="21"/>
  <c r="G21" i="21" s="1"/>
  <c r="F22" i="21"/>
  <c r="G22" i="21" s="1"/>
  <c r="F23" i="21"/>
  <c r="G23" i="21" s="1"/>
  <c r="F24" i="21"/>
  <c r="G24" i="21" s="1"/>
  <c r="F19" i="21"/>
  <c r="G19" i="21" s="1"/>
  <c r="E62" i="4" l="1"/>
  <c r="E47" i="4"/>
  <c r="G47" i="2" l="1"/>
  <c r="G48" i="2"/>
  <c r="G15" i="2" l="1"/>
  <c r="G14" i="2" s="1"/>
  <c r="G46" i="2"/>
  <c r="E59" i="4"/>
  <c r="G59" i="4" s="1"/>
  <c r="E46" i="4"/>
  <c r="G46" i="4" s="1"/>
  <c r="E24" i="25" l="1"/>
  <c r="E23" i="25"/>
  <c r="E24" i="13"/>
  <c r="E23" i="13"/>
  <c r="E43" i="19" l="1"/>
  <c r="F43" i="19" s="1"/>
  <c r="G43" i="19" s="1"/>
  <c r="H43" i="19" s="1"/>
  <c r="E26" i="21" l="1"/>
  <c r="D7" i="22" l="1"/>
  <c r="D3" i="22" l="1"/>
  <c r="D5" i="22"/>
  <c r="D4" i="22"/>
  <c r="F26" i="21" l="1"/>
  <c r="G26" i="21" s="1"/>
  <c r="C7" i="22"/>
  <c r="C4" i="22" s="1"/>
  <c r="C5" i="22" l="1"/>
  <c r="D8" i="22"/>
  <c r="C3" i="22"/>
  <c r="D9" i="22" l="1"/>
</calcChain>
</file>

<file path=xl/sharedStrings.xml><?xml version="1.0" encoding="utf-8"?>
<sst xmlns="http://schemas.openxmlformats.org/spreadsheetml/2006/main" count="876" uniqueCount="693">
  <si>
    <t>Título Presupuestario:</t>
  </si>
  <si>
    <t>Código y Descripción del Programa o Subprograma Presupuestario:</t>
  </si>
  <si>
    <t>Unidad Ejecutora:</t>
  </si>
  <si>
    <t xml:space="preserve">SERVICIOS </t>
  </si>
  <si>
    <t>1.01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</si>
  <si>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</si>
  <si>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</si>
  <si>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</si>
  <si>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</si>
  <si>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</si>
  <si>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</si>
  <si>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</si>
  <si>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</si>
  <si>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Alquileres y derechos para telecomunicaciones</t>
  </si>
  <si>
    <t>1.01.99</t>
  </si>
  <si>
    <t>Otros alquileres</t>
  </si>
  <si>
    <t>1.02</t>
  </si>
  <si>
    <t>SERVICIOS BÁSICOS</t>
  </si>
  <si>
    <t>1.02.01</t>
  </si>
  <si>
    <t xml:space="preserve">Servicio de agua y alcantarillado 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</si>
  <si>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</si>
  <si>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</si>
  <si>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</si>
  <si>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</si>
  <si>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</si>
  <si>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</si>
  <si>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</si>
  <si>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 xml:space="preserve">Otros servicios básicos </t>
  </si>
  <si>
    <t>1.03</t>
  </si>
  <si>
    <t>SERVICIOS COMERCIALES Y FINANCIEROS</t>
  </si>
  <si>
    <t>1.03.01</t>
  </si>
  <si>
    <t xml:space="preserve">Información 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</si>
  <si>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</si>
  <si>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</si>
  <si>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</si>
  <si>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</si>
  <si>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</si>
  <si>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</si>
  <si>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</si>
  <si>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</si>
  <si>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</si>
  <si>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</si>
  <si>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</si>
  <si>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</si>
  <si>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1.04</t>
  </si>
  <si>
    <t>SERVICIOS DE GESTIÓN Y APOYO</t>
  </si>
  <si>
    <t>1.04.01</t>
  </si>
  <si>
    <t>Servicios médicos y de laboratorio</t>
  </si>
  <si>
    <t>1.04.02</t>
  </si>
  <si>
    <t xml:space="preserve">Servicios jurídicos </t>
  </si>
  <si>
    <t>1.04.03</t>
  </si>
  <si>
    <t>1.04.04</t>
  </si>
  <si>
    <t>Servicios en ciencias económicas y sociales</t>
  </si>
  <si>
    <t>1.04.05</t>
  </si>
  <si>
    <t>Servicios de desarrollo de sistemas informáticos</t>
  </si>
  <si>
    <t>1.04.06</t>
  </si>
  <si>
    <t xml:space="preserve">Servicios generales </t>
  </si>
  <si>
    <t>1.04.99</t>
  </si>
  <si>
    <t>Otros servicios de gestión y apoyo</t>
  </si>
  <si>
    <t>1.05</t>
  </si>
  <si>
    <t>GASTOS DE VIAJE Y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</si>
  <si>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</si>
  <si>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</si>
  <si>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</si>
  <si>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</si>
  <si>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</si>
  <si>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</si>
  <si>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</si>
  <si>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</si>
  <si>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</t>
  </si>
  <si>
    <t>SEGUROS, REASEGUROS Y OTRAS OBLIGACIONES</t>
  </si>
  <si>
    <t>1.06.01</t>
  </si>
  <si>
    <t xml:space="preserve">Seguros </t>
  </si>
  <si>
    <t>1.06.02</t>
  </si>
  <si>
    <t xml:space="preserve">Reaseguros </t>
  </si>
  <si>
    <t>1.06.03</t>
  </si>
  <si>
    <t>Obligaciones por contratos de seguros</t>
  </si>
  <si>
    <t>1.07</t>
  </si>
  <si>
    <t>CAPACITACIÓN Y PROTOCOLO</t>
  </si>
  <si>
    <t>1.07.01</t>
  </si>
  <si>
    <t>Actividades de capacitación</t>
  </si>
  <si>
    <t>1.07.02</t>
  </si>
  <si>
    <t xml:space="preserve">Actividades protocolarias y sociales </t>
  </si>
  <si>
    <t>1.07.03</t>
  </si>
  <si>
    <t>Gastos de representación institucional</t>
  </si>
  <si>
    <t>1.08</t>
  </si>
  <si>
    <t>MANTENIMIENTO Y REPARACIÓN</t>
  </si>
  <si>
    <t>1.08.01</t>
  </si>
  <si>
    <t>1.08.02</t>
  </si>
  <si>
    <t>Mantenimiento de vías de comunicación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</si>
  <si>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</si>
  <si>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</si>
  <si>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</si>
  <si>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</si>
  <si>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</si>
  <si>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</si>
  <si>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</si>
  <si>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</si>
  <si>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</si>
  <si>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</si>
  <si>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</si>
  <si>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 sistemas de informacion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</si>
  <si>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</si>
  <si>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</si>
  <si>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</si>
  <si>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</si>
  <si>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</si>
  <si>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</si>
  <si>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</si>
  <si>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 xml:space="preserve">Impuestos sobre bienes inmuebles          </t>
  </si>
  <si>
    <t>1.09.03</t>
  </si>
  <si>
    <t>Impuestos de patentes</t>
  </si>
  <si>
    <t>1.09.99</t>
  </si>
  <si>
    <t>Otros impuestos</t>
  </si>
  <si>
    <t>1.99</t>
  </si>
  <si>
    <t>SERVICIOS DIVERSOS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</si>
  <si>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</si>
  <si>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</si>
  <si>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</si>
  <si>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</si>
  <si>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</si>
  <si>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</si>
  <si>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</si>
  <si>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</si>
  <si>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</si>
  <si>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</si>
  <si>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</si>
  <si>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</si>
  <si>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TOTAL</t>
  </si>
  <si>
    <t>REMUNERACIONES</t>
  </si>
  <si>
    <t>REMUNERACIONES BÁSICAS</t>
  </si>
  <si>
    <t>0.01.01</t>
  </si>
  <si>
    <t xml:space="preserve">Sueldos para cargos fijos </t>
  </si>
  <si>
    <t>0.01.02</t>
  </si>
  <si>
    <t>Jornales</t>
  </si>
  <si>
    <t>0.01.03</t>
  </si>
  <si>
    <t>Servicios especiales</t>
  </si>
  <si>
    <t>0.01.04</t>
  </si>
  <si>
    <t>Sueldos a base de comisión</t>
  </si>
  <si>
    <t>0.01.05</t>
  </si>
  <si>
    <t xml:space="preserve">Suplencias </t>
  </si>
  <si>
    <t>0.02</t>
  </si>
  <si>
    <t>REMUNERACIONES EVENTUALES</t>
  </si>
  <si>
    <t>0.02.01</t>
  </si>
  <si>
    <t>Tiempo extraordinario</t>
  </si>
  <si>
    <t>0.02.02</t>
  </si>
  <si>
    <t>Recargo de funciones</t>
  </si>
  <si>
    <t>0.02.03</t>
  </si>
  <si>
    <t>Disponibilidad laboral</t>
  </si>
  <si>
    <t>0.02.04</t>
  </si>
  <si>
    <t>Compensación de vacaciones</t>
  </si>
  <si>
    <t>0.02.05</t>
  </si>
  <si>
    <t>Dietas</t>
  </si>
  <si>
    <t>0.03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</si>
  <si>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</si>
  <si>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</si>
  <si>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</si>
  <si>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</si>
  <si>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</si>
  <si>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</si>
  <si>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</si>
  <si>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</si>
  <si>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</si>
  <si>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</si>
  <si>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</si>
  <si>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</si>
  <si>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</si>
  <si>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</si>
  <si>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</si>
  <si>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0.04.02</t>
  </si>
  <si>
    <t xml:space="preserve">Contribución Patronal al Instituto Mixto de Ayuda Social </t>
  </si>
  <si>
    <t>0.04.03</t>
  </si>
  <si>
    <t xml:space="preserve">Contribución Patronal al Instituto Nacional de Aprendizaje  </t>
  </si>
  <si>
    <t>0.04.04</t>
  </si>
  <si>
    <t>Contribución Patronal al Fondo de Desarrollo Social  y Asignaciones Familiares</t>
  </si>
  <si>
    <t>0.04.05</t>
  </si>
  <si>
    <t>Contribución Patronal al Banco Popular y de Desarrollo  Comunal</t>
  </si>
  <si>
    <t>0.05</t>
  </si>
  <si>
    <t xml:space="preserve">CONTRIBUCIONES PATRONALES A FONDOS DE PENSIONES Y OTROS FONDOS DE CAPITALIZACIÓN </t>
  </si>
  <si>
    <t>0.05.01</t>
  </si>
  <si>
    <t xml:space="preserve">Contribución Patronal al Seguro de Pensiones de la Caja Costarricense de Seguro Social  </t>
  </si>
  <si>
    <t>0.05.02</t>
  </si>
  <si>
    <t xml:space="preserve">Aporte Patronal al Régimen Obligatorio de Pensiones  Complementarias </t>
  </si>
  <si>
    <t>0.05.03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</si>
  <si>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</si>
  <si>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</si>
  <si>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</si>
  <si>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</si>
  <si>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</si>
  <si>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</si>
  <si>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</si>
  <si>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</si>
  <si>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</si>
  <si>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</si>
  <si>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</si>
  <si>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MATERIALES Y SUMINISTROS</t>
  </si>
  <si>
    <t>2.01</t>
  </si>
  <si>
    <t>PRODUCTOS QUÍMICOS Y CONEXOS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</si>
  <si>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</si>
  <si>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</si>
  <si>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</si>
  <si>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</si>
  <si>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</si>
  <si>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</si>
  <si>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</si>
  <si>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 xml:space="preserve">Tintas, pinturas y diluyentes </t>
  </si>
  <si>
    <t>2.01.99</t>
  </si>
  <si>
    <t>2.02</t>
  </si>
  <si>
    <t xml:space="preserve">ALIMENTOS Y PRODUCTOS AGROPECUARIOS 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</si>
  <si>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</si>
  <si>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</si>
  <si>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</si>
  <si>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</si>
  <si>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</si>
  <si>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</si>
  <si>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</si>
  <si>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</si>
  <si>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</t>
  </si>
  <si>
    <t>MATERIALES Y PRODUCTOS DE USO EN LA CONSTRUCCIÓN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</si>
  <si>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</si>
  <si>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</si>
  <si>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</si>
  <si>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</si>
  <si>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</si>
  <si>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</si>
  <si>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</si>
  <si>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</si>
  <si>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</si>
  <si>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</si>
  <si>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</si>
  <si>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</si>
  <si>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</si>
  <si>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</si>
  <si>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</si>
  <si>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</si>
  <si>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</si>
  <si>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</si>
  <si>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</si>
  <si>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</si>
  <si>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</si>
  <si>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</si>
  <si>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</si>
  <si>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</si>
  <si>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</si>
  <si>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</si>
  <si>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</si>
  <si>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</si>
  <si>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</si>
  <si>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</t>
  </si>
  <si>
    <t>ÚTILES, MATERIALES Y SUMINISTROS DIVERSOS</t>
  </si>
  <si>
    <t>2.99.01</t>
  </si>
  <si>
    <t>Útiles y materiales de oficina y cómputo</t>
  </si>
  <si>
    <t>2.99.02</t>
  </si>
  <si>
    <t>Útiles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</si>
  <si>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</si>
  <si>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</si>
  <si>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</si>
  <si>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</si>
  <si>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</si>
  <si>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</si>
  <si>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</si>
  <si>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</si>
  <si>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</si>
  <si>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</si>
  <si>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</si>
  <si>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 xml:space="preserve">INTERESES Y COMISIONES </t>
  </si>
  <si>
    <t>3.01</t>
  </si>
  <si>
    <t>INTERESES SOBRE TÍTULOS VALORES</t>
  </si>
  <si>
    <t>3.01.01</t>
  </si>
  <si>
    <t xml:space="preserve">Intereses sobre títulos valores internos de corto plazo 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</si>
  <si>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</si>
  <si>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</si>
  <si>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</si>
  <si>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</si>
  <si>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</si>
  <si>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</si>
  <si>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</si>
  <si>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</si>
  <si>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</si>
  <si>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</si>
  <si>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</si>
  <si>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</si>
  <si>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</si>
  <si>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</si>
  <si>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</si>
  <si>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</si>
  <si>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</si>
  <si>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</si>
  <si>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</si>
  <si>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Instituciones Públicas Financieras   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</si>
  <si>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</si>
  <si>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</si>
  <si>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</si>
  <si>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</si>
  <si>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</si>
  <si>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</si>
  <si>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</si>
  <si>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</si>
  <si>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</si>
  <si>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Otros 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</si>
  <si>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</si>
  <si>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</si>
  <si>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</si>
  <si>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</si>
  <si>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</si>
  <si>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</si>
  <si>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</si>
  <si>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</si>
  <si>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</si>
  <si>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</si>
  <si>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</si>
  <si>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</si>
  <si>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</si>
  <si>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</si>
  <si>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</si>
  <si>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</si>
  <si>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</si>
  <si>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</si>
  <si>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</si>
  <si>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</si>
  <si>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</si>
  <si>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</si>
  <si>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</si>
  <si>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</si>
  <si>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</si>
  <si>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</si>
  <si>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</si>
  <si>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</si>
  <si>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</si>
  <si>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</si>
  <si>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</si>
  <si>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</si>
  <si>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</si>
  <si>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</si>
  <si>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</si>
  <si>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</si>
  <si>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</si>
  <si>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</si>
  <si>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</si>
  <si>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</si>
  <si>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</si>
  <si>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</si>
  <si>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</si>
  <si>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</si>
  <si>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</si>
  <si>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</si>
  <si>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</si>
  <si>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</si>
  <si>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</si>
  <si>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</si>
  <si>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</si>
  <si>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</si>
  <si>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</si>
  <si>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</si>
  <si>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</si>
  <si>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BIENES DURADEROS</t>
  </si>
  <si>
    <t>5.01</t>
  </si>
  <si>
    <t>MAQUINARIA, EQUIPO Y MOBILARIO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</si>
  <si>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</si>
  <si>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</si>
  <si>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</si>
  <si>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</si>
  <si>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</si>
  <si>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</si>
  <si>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</si>
  <si>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</si>
  <si>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</si>
  <si>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</si>
  <si>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</si>
  <si>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</si>
  <si>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</si>
  <si>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</si>
  <si>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5.02</t>
  </si>
  <si>
    <t>CONSTRUCCIONES, ADICIONES Y MEJORAS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</si>
  <si>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</si>
  <si>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</si>
  <si>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</si>
  <si>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</si>
  <si>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</si>
  <si>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</si>
  <si>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</si>
  <si>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</si>
  <si>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</si>
  <si>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</si>
  <si>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</si>
  <si>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</si>
  <si>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</si>
  <si>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</si>
  <si>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</si>
  <si>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</si>
  <si>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</si>
  <si>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</si>
  <si>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</si>
  <si>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</si>
  <si>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</si>
  <si>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</si>
  <si>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</si>
  <si>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</si>
  <si>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</si>
  <si>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</si>
  <si>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</si>
  <si>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</si>
  <si>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</si>
  <si>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</si>
  <si>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</si>
  <si>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</si>
  <si>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</si>
  <si>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</si>
  <si>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</si>
  <si>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</si>
  <si>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</si>
  <si>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</si>
  <si>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</si>
  <si>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</si>
  <si>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</si>
  <si>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</si>
  <si>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 Empresariales</t>
  </si>
  <si>
    <t>6.01.04</t>
  </si>
  <si>
    <t>Transferencias corrientes a Gobiernos Locales</t>
  </si>
  <si>
    <t>6.01.05</t>
  </si>
  <si>
    <t>Transferencias corrientes a Empresas Públicas no Financieras</t>
  </si>
  <si>
    <t>6.01.06</t>
  </si>
  <si>
    <t xml:space="preserve">Transferencias corrientes a Instituciones Públicas Financieras </t>
  </si>
  <si>
    <t>6.01.07</t>
  </si>
  <si>
    <t>Dividendos</t>
  </si>
  <si>
    <t>6.01.08</t>
  </si>
  <si>
    <t>Fondos en fideicomiso para gasto corriente</t>
  </si>
  <si>
    <t>6.01.09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</si>
  <si>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</si>
  <si>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</si>
  <si>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</si>
  <si>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</si>
  <si>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</si>
  <si>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</si>
  <si>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</si>
  <si>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</si>
  <si>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</si>
  <si>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</si>
  <si>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</t>
  </si>
  <si>
    <t xml:space="preserve">PRESTACIONES </t>
  </si>
  <si>
    <t>6.03.01</t>
  </si>
  <si>
    <t>Prestaciones legales</t>
  </si>
  <si>
    <t>6.03.02</t>
  </si>
  <si>
    <t xml:space="preserve">Pensiones y jubilaciones contributivas </t>
  </si>
  <si>
    <t>6.03.03</t>
  </si>
  <si>
    <t xml:space="preserve">Pensiones   no contributivas </t>
  </si>
  <si>
    <t>6.03.04</t>
  </si>
  <si>
    <t>6.03.05</t>
  </si>
  <si>
    <t>Cuota patronal de pensiones y jubilaciones, contributivas y no contributivas</t>
  </si>
  <si>
    <t>6.03.99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</si>
  <si>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</si>
  <si>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</si>
  <si>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</si>
  <si>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</si>
  <si>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</si>
  <si>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</si>
  <si>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</si>
  <si>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</si>
  <si>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</si>
  <si>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</si>
  <si>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</si>
  <si>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 xml:space="preserve">TRANSFERENCIAS CORRIENTES A EMPRESAS PRIVADAS 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</si>
  <si>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</si>
  <si>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</si>
  <si>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</si>
  <si>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</si>
  <si>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</si>
  <si>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</si>
  <si>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</si>
  <si>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</si>
  <si>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</si>
  <si>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</si>
  <si>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</si>
  <si>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</si>
  <si>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</si>
  <si>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 xml:space="preserve">Otras transferencias corrientes al sector externo </t>
  </si>
  <si>
    <t>Código</t>
  </si>
  <si>
    <t>Descripción</t>
  </si>
  <si>
    <t>¢</t>
  </si>
  <si>
    <t>(1)</t>
  </si>
  <si>
    <t>(2)</t>
  </si>
  <si>
    <t>(3)</t>
  </si>
  <si>
    <t>Incrementos</t>
  </si>
  <si>
    <t>Total</t>
  </si>
  <si>
    <t>Base</t>
  </si>
  <si>
    <t>(4)</t>
  </si>
  <si>
    <t>(5)</t>
  </si>
  <si>
    <t>(6)</t>
  </si>
  <si>
    <t>(7)</t>
  </si>
  <si>
    <t>(8)</t>
  </si>
  <si>
    <t>(9)</t>
  </si>
  <si>
    <t>(10)</t>
  </si>
  <si>
    <t xml:space="preserve">             Detalle de las Transferencias</t>
  </si>
  <si>
    <t xml:space="preserve">             por Institución Privada</t>
  </si>
  <si>
    <t>Nombre de la Institución:</t>
  </si>
  <si>
    <t>Domicilio Legal:</t>
  </si>
  <si>
    <t>Cédula Jurídica:</t>
  </si>
  <si>
    <t>Monto:</t>
  </si>
  <si>
    <t>Objetivos Generales del Programa o Proyecto:</t>
  </si>
  <si>
    <t xml:space="preserve">                      Fórmula:    12-1</t>
  </si>
  <si>
    <t xml:space="preserve">                      Detalle del Gasto Solicitado para </t>
  </si>
  <si>
    <t xml:space="preserve">                      el Servicio de la Deuda Interna</t>
  </si>
  <si>
    <t>BONIFICADA (   )      TÍTULOS DE PROPIEDAD (   )     REFUNDICIÓN (  )    COMISIONES Y DIFERENCIAL (  )</t>
  </si>
  <si>
    <t>CONCEPTO
(1)</t>
  </si>
  <si>
    <t>TOTAL
(4)</t>
  </si>
  <si>
    <t>TOTAL GENERAL</t>
  </si>
  <si>
    <t>Tìtulo Presupuestario:</t>
  </si>
  <si>
    <t xml:space="preserve">   Fórmula:    2</t>
  </si>
  <si>
    <t xml:space="preserve">   Estructura Programática</t>
  </si>
  <si>
    <t xml:space="preserve">   Institucional.</t>
  </si>
  <si>
    <t>o subprograma</t>
  </si>
  <si>
    <t>Actividad</t>
  </si>
  <si>
    <t>Ponderación</t>
  </si>
  <si>
    <t>Unidad Ejecutora</t>
  </si>
  <si>
    <t xml:space="preserve">   del Sector Público.</t>
  </si>
  <si>
    <t>Gasto</t>
  </si>
  <si>
    <t>Transferencia Solicitada</t>
  </si>
  <si>
    <t>Objeto</t>
  </si>
  <si>
    <t>Cédula</t>
  </si>
  <si>
    <t>Legal</t>
  </si>
  <si>
    <t>Gastos</t>
  </si>
  <si>
    <t>Jurídica</t>
  </si>
  <si>
    <t>Actual</t>
  </si>
  <si>
    <t>Previsión</t>
  </si>
  <si>
    <t>Varios</t>
  </si>
  <si>
    <t>Fórmula:    11-7</t>
  </si>
  <si>
    <t>Detalle del Gasto Solicitado para Oficinas</t>
  </si>
  <si>
    <t>y Misiones del Servicio Exterior.</t>
  </si>
  <si>
    <t>Tipo de Cambio Proyectado:</t>
  </si>
  <si>
    <t>Monto</t>
  </si>
  <si>
    <t>Solicitado</t>
  </si>
  <si>
    <t xml:space="preserve">Código </t>
  </si>
  <si>
    <t>Mensual</t>
  </si>
  <si>
    <t>Cuota Mensual</t>
  </si>
  <si>
    <t>Anual</t>
  </si>
  <si>
    <t>en Dólares</t>
  </si>
  <si>
    <t>Dólares</t>
  </si>
  <si>
    <t>Colones</t>
  </si>
  <si>
    <t xml:space="preserve">  Fórmula:   9</t>
  </si>
  <si>
    <t xml:space="preserve">  Detalle de Obras por</t>
  </si>
  <si>
    <t xml:space="preserve">  Proyectos de Inversión</t>
  </si>
  <si>
    <t>Código y Descripción del Proyecto:</t>
  </si>
  <si>
    <t>Calendario</t>
  </si>
  <si>
    <t>Trimestre</t>
  </si>
  <si>
    <t>Descripción de la Obra</t>
  </si>
  <si>
    <t>Costo</t>
  </si>
  <si>
    <t>de Ejecución</t>
  </si>
  <si>
    <t>Unidad</t>
  </si>
  <si>
    <t>Meta</t>
  </si>
  <si>
    <t>Obra</t>
  </si>
  <si>
    <t>Inicio</t>
  </si>
  <si>
    <t>Final</t>
  </si>
  <si>
    <t>de</t>
  </si>
  <si>
    <t>I</t>
  </si>
  <si>
    <t>II</t>
  </si>
  <si>
    <t>III</t>
  </si>
  <si>
    <t>IV</t>
  </si>
  <si>
    <t>mes/ año</t>
  </si>
  <si>
    <t>Medida</t>
  </si>
  <si>
    <t>(11)</t>
  </si>
  <si>
    <t>Organismo</t>
  </si>
  <si>
    <t>Tipo</t>
  </si>
  <si>
    <t>Misión:</t>
  </si>
  <si>
    <t xml:space="preserve">             Fórmula:    12</t>
  </si>
  <si>
    <t xml:space="preserve">             Detalle del Gasto Solicitado para</t>
  </si>
  <si>
    <t xml:space="preserve">             el Servicio de la Deuda Externa.</t>
  </si>
  <si>
    <t>Tipo de Deuda:                          (    ) Multilateral.                 (    ) Bilateral.               (    ) Otros.</t>
  </si>
  <si>
    <t>Saldo</t>
  </si>
  <si>
    <t>Tasa de</t>
  </si>
  <si>
    <t>Fecha del</t>
  </si>
  <si>
    <t>Plazo</t>
  </si>
  <si>
    <t>Tipo de</t>
  </si>
  <si>
    <t>Amorti-</t>
  </si>
  <si>
    <t>Intereses</t>
  </si>
  <si>
    <t>Crédito</t>
  </si>
  <si>
    <t>Préstamo</t>
  </si>
  <si>
    <t>Interés</t>
  </si>
  <si>
    <t>Cambio</t>
  </si>
  <si>
    <t>zación</t>
  </si>
  <si>
    <t>(12)</t>
  </si>
  <si>
    <t>N° de</t>
  </si>
  <si>
    <t>Código del Programa o Subprograma</t>
  </si>
  <si>
    <t xml:space="preserve">Nombre del Proyecto a Financiar: </t>
  </si>
  <si>
    <t>Responsable y Cargo que desempeña :</t>
  </si>
  <si>
    <t xml:space="preserve">Código y Descripción del Programa o Subprograma Presupuestario: </t>
  </si>
  <si>
    <t>Uso exclusivo del Ministerio de Relaciones Exteriores.</t>
  </si>
  <si>
    <t>Este formulario debe ser remitido conjuntamente con el Anteproyecto de Presupuesto en formato excel.</t>
  </si>
  <si>
    <t>Código o número
de la actividad</t>
  </si>
  <si>
    <t xml:space="preserve">Descripción del Objeto de Gasto </t>
  </si>
  <si>
    <t xml:space="preserve">                                                                      Detalle del monto solicitado por  Programa, Subprograma o Proyecto </t>
  </si>
  <si>
    <t xml:space="preserve">                                          Detalle del monto solicitado por Programa, Subprograma o Proyecto</t>
  </si>
  <si>
    <t xml:space="preserve">                                       Detalle del monto solicitado por Programa, Subprograma o Proyecto </t>
  </si>
  <si>
    <t>0.01</t>
  </si>
  <si>
    <t>Impuestos por transferir</t>
  </si>
  <si>
    <t xml:space="preserve">Decimotercer mes de pensiones y  jubilaciones </t>
  </si>
  <si>
    <t xml:space="preserve">                                       por Objeto de Gasto</t>
  </si>
  <si>
    <t xml:space="preserve">                                                                      por Objeto de Gasto</t>
  </si>
  <si>
    <t xml:space="preserve">                                          por Objeto de Gasto</t>
  </si>
  <si>
    <t xml:space="preserve">             Fórmula:    11-3</t>
  </si>
  <si>
    <t>MONTO AMORTIZACIÓN
(2 )</t>
  </si>
  <si>
    <t>MONTO INTERESES
(3 )</t>
  </si>
  <si>
    <t>Código Objeto Gasto</t>
  </si>
  <si>
    <t>(Ubicación Geográfica)</t>
  </si>
  <si>
    <t>Número</t>
  </si>
  <si>
    <t>Usuario</t>
  </si>
  <si>
    <t>Objetivos Estratégicos del Programa:</t>
  </si>
  <si>
    <t>Indicadores de Resultado y Gestión:</t>
  </si>
  <si>
    <t>Indicadores</t>
  </si>
  <si>
    <t>Metas</t>
  </si>
  <si>
    <t>Productos Finales  (Programáticos)</t>
  </si>
  <si>
    <t xml:space="preserve">Información General del Programa                                   </t>
  </si>
  <si>
    <t>Objetivo Estratégico Institucional:</t>
  </si>
  <si>
    <t>Fuente de Datos</t>
  </si>
  <si>
    <t xml:space="preserve">Otras prestaciones </t>
  </si>
  <si>
    <t>Programa</t>
  </si>
  <si>
    <t xml:space="preserve">   Transferencias a Instituciones</t>
  </si>
  <si>
    <t>Institución Destinataria</t>
  </si>
  <si>
    <t>Remuneraciones</t>
  </si>
  <si>
    <t>Mantenimiento de edificios, locales y terrenos</t>
  </si>
  <si>
    <r>
      <t>Otros materiales y productos de uso en la construcción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y mantenimiento</t>
    </r>
  </si>
  <si>
    <t>Otros útiles, materiales y suministros diversos</t>
  </si>
  <si>
    <t>Otros productos químicos y conexos</t>
  </si>
  <si>
    <t>Maquinaria, equipo y mobiliario diverso</t>
  </si>
  <si>
    <r>
      <t xml:space="preserve">o Subprograma Presupuestario </t>
    </r>
    <r>
      <rPr>
        <b/>
        <sz val="9"/>
        <color indexed="12"/>
        <rFont val="Arial"/>
        <family val="2"/>
      </rPr>
      <t xml:space="preserve">1/  </t>
    </r>
  </si>
  <si>
    <t>Fórmula:   7</t>
  </si>
  <si>
    <t xml:space="preserve">                                                                      Fórmula:    8-1</t>
  </si>
  <si>
    <t xml:space="preserve">                                          Fórmula:    8-2</t>
  </si>
  <si>
    <t xml:space="preserve">                                       Fórmula:    8-3</t>
  </si>
  <si>
    <t xml:space="preserve">                                       Fórmula:   8-4</t>
  </si>
  <si>
    <t xml:space="preserve">                                       Fórmula:   8-5</t>
  </si>
  <si>
    <t xml:space="preserve">   Fórmula:    9</t>
  </si>
  <si>
    <t>Título Presupuestario : 214-781- Procuraduría General de la República</t>
  </si>
  <si>
    <t>Procuraduría General de la República</t>
  </si>
  <si>
    <t>Representación judicial del Estado</t>
  </si>
  <si>
    <t>Información jurídica</t>
  </si>
  <si>
    <t>Título Presupuestario:  214 - Ministerio de Justicia</t>
  </si>
  <si>
    <t>Código y Descripción del Programa o Subprograma Presupuestario:  781 - Procuraduría General de la República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</si>
  <si>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>: Procuraduría General de la República</t>
    </r>
  </si>
  <si>
    <t>P.01</t>
  </si>
  <si>
    <t>P.02</t>
  </si>
  <si>
    <t>P.03</t>
  </si>
  <si>
    <t>Unidad Ejecutora:  Procuraduría General de la República</t>
  </si>
  <si>
    <t>Fuente de Financiamiento:              (  X ) Corriente.           (    )  Capital.            (    ) Financiamiento</t>
  </si>
  <si>
    <t>Caja Costarricense del Seguro Social</t>
  </si>
  <si>
    <t>4-000-0421-47</t>
  </si>
  <si>
    <t>Contribución estatal</t>
  </si>
  <si>
    <t>Gestión</t>
  </si>
  <si>
    <t>Sistema de Información Gerencial</t>
  </si>
  <si>
    <t>Fórmula:   5</t>
  </si>
  <si>
    <t xml:space="preserve">Resumen del gasto solicitado por  </t>
  </si>
  <si>
    <t>partida presupuestaria en el nivel</t>
  </si>
  <si>
    <t>Institucional.</t>
  </si>
  <si>
    <t>Código Fuente de Financiamiento</t>
  </si>
  <si>
    <t>Fuente de Financiamiento</t>
  </si>
  <si>
    <t>Partida</t>
  </si>
  <si>
    <t>Monto Solicitado</t>
  </si>
  <si>
    <t>001</t>
  </si>
  <si>
    <t>Gastos corrientes</t>
  </si>
  <si>
    <t>280</t>
  </si>
  <si>
    <t>Gastos de capital</t>
  </si>
  <si>
    <t>Total General</t>
  </si>
  <si>
    <t>Consultiva técnica-jurídica de la Administración Pública</t>
  </si>
  <si>
    <t>Asesora de la Sala Constitucional</t>
  </si>
  <si>
    <t>Representación notarial del Estado</t>
  </si>
  <si>
    <t>Límite</t>
  </si>
  <si>
    <t>Productos</t>
  </si>
  <si>
    <t>Proporción</t>
  </si>
  <si>
    <t>Presupuesto</t>
  </si>
  <si>
    <t>F.F. 001</t>
  </si>
  <si>
    <t>F.F. 280</t>
  </si>
  <si>
    <t>Consultiva</t>
  </si>
  <si>
    <t>Presupuesto total</t>
  </si>
  <si>
    <t>Atención de consultas jurídicas</t>
  </si>
  <si>
    <t>Poderes del Estado, Administración Pública, los (as)  habitantes del País</t>
  </si>
  <si>
    <t>Representación del Estado</t>
  </si>
  <si>
    <t>Disminuir los montos demandados por ejecución de sentencias por recursos de ampro en el que el Estado es condenado.</t>
  </si>
  <si>
    <t>Registros de la Dirección de Desarrollo Institucional y del departamento de Informática</t>
  </si>
  <si>
    <t>O.02</t>
  </si>
  <si>
    <t>Resultado intermedio</t>
  </si>
  <si>
    <t>Porcentaje de pagos evitados al estado en la ejecución de sentencias por recursos de amparo respecto a los montos demandados.</t>
  </si>
  <si>
    <t>Somos el órgano superior consultivo técnico-jurídico de la Administración Pública; representante judicial del Estado; asesoramos a la Sala Constitucional; Notario del Estado; y facilitador de información jurídica a la sociedad. Actuamos con especial tutela en materia ambiental y de la ética pública, mediante el trámite de denuncias. Asesoramos a la Administración Pública mediante la atención de consultas, asumimos los juicios en donde el Estado es demando y demandante, elaboramos informes a la Sala Constitucional en las acciones de inconstitucionalidad, preparamos las escrituras y certificaciones de interés de la administración pública, ofrecemos un sistema de información para el servicio de la ciudadanía, con  los dictámenes, pronunciamientos  y la normativa vigente.</t>
  </si>
  <si>
    <t>Porcentaje de disminución de consultas acumuladas resueltas de periodos anteriores (EFICACIA)</t>
  </si>
  <si>
    <t>P.03.01</t>
  </si>
  <si>
    <t>Etapas ejecutadas del nuevo Sistema Costarricense de Informaación Jurídica (diagnóstico, rediseño e implementación módulo externo, rediseño e implementación  módulointerno y evaluación ambos módulos) (EFICIENCIA)</t>
  </si>
  <si>
    <t>P.03.02</t>
  </si>
  <si>
    <t>Etapas ejecutadas Proyecto Digitalización de expedientes judiciales. (EFICIENCIA)</t>
  </si>
  <si>
    <t>Total
¢</t>
  </si>
  <si>
    <t xml:space="preserve">   EXTRA LÏMITE</t>
  </si>
  <si>
    <t>Servicios de ingeniería y arquitectura</t>
  </si>
  <si>
    <t>Equipo de cómputo</t>
  </si>
  <si>
    <t>TOTAL
PROGRAMA
793.07</t>
  </si>
  <si>
    <t>TOTAL
PROGRAMA
791.06</t>
  </si>
  <si>
    <t>TOTAL
PROGRAMA
788.03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</si>
</sst>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* #,##0.00_-;\-* #,##0.00_-;_-* &quot;-&quot;_-;_-@_-"/>
    <numFmt numFmtId="167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i/>
      <sz val="8"/>
      <name val="Garamond"/>
      <family val="1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7" fillId="0" borderId="0" xfId="0" applyFont="1" applyBorder="1"/>
    <xf numFmtId="0" fontId="9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0" xfId="0" applyFont="1"/>
    <xf numFmtId="0" fontId="8" fillId="0" borderId="1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3" fontId="8" fillId="0" borderId="1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5" fontId="9" fillId="0" borderId="15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/>
    <xf numFmtId="0" fontId="5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1" xfId="0" applyFont="1" applyBorder="1"/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8" fillId="0" borderId="1" xfId="0" applyNumberFormat="1" applyFont="1" applyBorder="1"/>
    <xf numFmtId="0" fontId="0" fillId="0" borderId="6" xfId="0" applyBorder="1"/>
    <xf numFmtId="0" fontId="9" fillId="0" borderId="0" xfId="0" applyFont="1" applyAlignment="1"/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15" fillId="0" borderId="0" xfId="0" applyFont="1"/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164" fontId="8" fillId="0" borderId="0" xfId="0" applyNumberFormat="1" applyFont="1"/>
    <xf numFmtId="164" fontId="0" fillId="0" borderId="0" xfId="0" applyNumberFormat="1"/>
    <xf numFmtId="4" fontId="8" fillId="0" borderId="1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7" xfId="0" applyFont="1" applyBorder="1"/>
    <xf numFmtId="9" fontId="8" fillId="0" borderId="26" xfId="0" applyNumberFormat="1" applyFont="1" applyBorder="1"/>
    <xf numFmtId="164" fontId="0" fillId="0" borderId="26" xfId="1" applyFont="1" applyBorder="1"/>
    <xf numFmtId="164" fontId="0" fillId="0" borderId="27" xfId="1" applyFont="1" applyBorder="1"/>
    <xf numFmtId="0" fontId="8" fillId="0" borderId="28" xfId="0" applyFont="1" applyBorder="1"/>
    <xf numFmtId="9" fontId="8" fillId="0" borderId="7" xfId="0" applyNumberFormat="1" applyFont="1" applyBorder="1"/>
    <xf numFmtId="164" fontId="0" fillId="0" borderId="7" xfId="1" applyFont="1" applyBorder="1"/>
    <xf numFmtId="164" fontId="0" fillId="0" borderId="29" xfId="1" applyFont="1" applyBorder="1"/>
    <xf numFmtId="0" fontId="8" fillId="0" borderId="30" xfId="0" applyFont="1" applyBorder="1"/>
    <xf numFmtId="9" fontId="8" fillId="0" borderId="31" xfId="0" applyNumberFormat="1" applyFont="1" applyBorder="1"/>
    <xf numFmtId="164" fontId="0" fillId="0" borderId="31" xfId="1" applyFont="1" applyBorder="1"/>
    <xf numFmtId="164" fontId="0" fillId="0" borderId="32" xfId="1" applyFont="1" applyBorder="1"/>
    <xf numFmtId="4" fontId="0" fillId="0" borderId="0" xfId="0" applyNumberFormat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/>
    <xf numFmtId="164" fontId="0" fillId="0" borderId="0" xfId="1" applyFont="1"/>
    <xf numFmtId="0" fontId="8" fillId="2" borderId="0" xfId="0" applyFont="1" applyFill="1"/>
    <xf numFmtId="0" fontId="2" fillId="2" borderId="0" xfId="0" applyFont="1" applyFill="1" applyBorder="1" applyAlignment="1">
      <alignment horizontal="center"/>
    </xf>
    <xf numFmtId="0" fontId="9" fillId="2" borderId="0" xfId="0" applyFont="1" applyFill="1"/>
    <xf numFmtId="0" fontId="8" fillId="0" borderId="0" xfId="0" applyFont="1" applyFill="1"/>
    <xf numFmtId="0" fontId="9" fillId="0" borderId="0" xfId="0" applyFont="1" applyFill="1"/>
    <xf numFmtId="0" fontId="8" fillId="0" borderId="13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164" fontId="3" fillId="0" borderId="0" xfId="0" applyNumberFormat="1" applyFont="1"/>
    <xf numFmtId="166" fontId="3" fillId="0" borderId="0" xfId="2" applyNumberFormat="1" applyFont="1"/>
    <xf numFmtId="43" fontId="3" fillId="0" borderId="0" xfId="0" applyNumberFormat="1" applyFont="1"/>
    <xf numFmtId="165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64" fontId="8" fillId="0" borderId="0" xfId="0" applyNumberFormat="1" applyFont="1" applyFill="1"/>
    <xf numFmtId="167" fontId="9" fillId="0" borderId="1" xfId="1" applyNumberFormat="1" applyFont="1" applyFill="1" applyBorder="1"/>
    <xf numFmtId="167" fontId="8" fillId="0" borderId="1" xfId="1" applyNumberFormat="1" applyFont="1" applyFill="1" applyBorder="1"/>
    <xf numFmtId="167" fontId="9" fillId="0" borderId="1" xfId="1" applyNumberFormat="1" applyFont="1" applyBorder="1"/>
    <xf numFmtId="167" fontId="8" fillId="0" borderId="1" xfId="1" applyNumberFormat="1" applyFont="1" applyBorder="1"/>
    <xf numFmtId="167" fontId="8" fillId="0" borderId="0" xfId="0" applyNumberFormat="1" applyFont="1"/>
    <xf numFmtId="167" fontId="8" fillId="0" borderId="16" xfId="1" applyNumberFormat="1" applyFont="1" applyBorder="1"/>
    <xf numFmtId="167" fontId="8" fillId="0" borderId="14" xfId="1" applyNumberFormat="1" applyFont="1" applyFill="1" applyBorder="1"/>
    <xf numFmtId="167" fontId="8" fillId="0" borderId="16" xfId="1" applyNumberFormat="1" applyFont="1" applyFill="1" applyBorder="1"/>
    <xf numFmtId="167" fontId="8" fillId="0" borderId="0" xfId="0" applyNumberFormat="1" applyFont="1" applyFill="1"/>
    <xf numFmtId="167" fontId="9" fillId="0" borderId="10" xfId="0" applyNumberFormat="1" applyFont="1" applyBorder="1" applyAlignment="1">
      <alignment horizontal="center"/>
    </xf>
    <xf numFmtId="167" fontId="9" fillId="0" borderId="1" xfId="0" applyNumberFormat="1" applyFont="1" applyBorder="1"/>
    <xf numFmtId="167" fontId="8" fillId="0" borderId="1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justify" vertical="center" wrapText="1"/>
    </xf>
    <xf numFmtId="0" fontId="0" fillId="0" borderId="14" xfId="0" applyFill="1" applyBorder="1" applyAlignment="1">
      <alignment horizontal="justify" vertical="center" wrapText="1"/>
    </xf>
    <xf numFmtId="0" fontId="0" fillId="0" borderId="16" xfId="0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0" fontId="8" fillId="0" borderId="12" xfId="0" applyNumberFormat="1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8" fillId="0" borderId="7" xfId="0" applyNumberFormat="1" applyFont="1" applyFill="1" applyBorder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10" xfId="0" applyNumberFormat="1" applyFont="1" applyFill="1" applyBorder="1" applyAlignment="1">
      <alignment horizontal="justify" vertical="center" wrapText="1"/>
    </xf>
    <xf numFmtId="0" fontId="8" fillId="0" borderId="9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8" fillId="0" borderId="11" xfId="0" applyNumberFormat="1" applyFont="1" applyFill="1" applyBorder="1" applyAlignment="1">
      <alignment horizontal="justify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5" xfId="0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5" name="Text Box 1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6" name="Text Box 2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2333" name="Text Box 1"/>
        <xdr:cNvSpPr txBox="1">
          <a:spLocks noChangeArrowheads="1"/>
        </xdr:cNvSpPr>
      </xdr:nvSpPr>
      <xdr:spPr bwMode="auto">
        <a:xfrm>
          <a:off x="47625" y="4410075"/>
          <a:ext cx="85439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2334" name="Text Box 2"/>
        <xdr:cNvSpPr txBox="1">
          <a:spLocks noChangeArrowheads="1"/>
        </xdr:cNvSpPr>
      </xdr:nvSpPr>
      <xdr:spPr bwMode="auto">
        <a:xfrm>
          <a:off x="47625" y="4410075"/>
          <a:ext cx="8534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8499" name="Text Box 1"/>
        <xdr:cNvSpPr txBox="1">
          <a:spLocks noChangeArrowheads="1"/>
        </xdr:cNvSpPr>
      </xdr:nvSpPr>
      <xdr:spPr bwMode="auto">
        <a:xfrm>
          <a:off x="47625" y="4219575"/>
          <a:ext cx="6248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8500" name="Text Box 2"/>
        <xdr:cNvSpPr txBox="1">
          <a:spLocks noChangeArrowheads="1"/>
        </xdr:cNvSpPr>
      </xdr:nvSpPr>
      <xdr:spPr bwMode="auto">
        <a:xfrm>
          <a:off x="47625" y="4219575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18</xdr:row>
      <xdr:rowOff>47625</xdr:rowOff>
    </xdr:to>
    <xdr:sp macro="" textlink="">
      <xdr:nvSpPr>
        <xdr:cNvPr id="18501" name="Line 3"/>
        <xdr:cNvSpPr>
          <a:spLocks noChangeShapeType="1"/>
        </xdr:cNvSpPr>
      </xdr:nvSpPr>
      <xdr:spPr bwMode="auto">
        <a:xfrm>
          <a:off x="733425" y="2533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0</xdr:rowOff>
    </xdr:from>
    <xdr:to>
      <xdr:col>7</xdr:col>
      <xdr:colOff>746760</xdr:colOff>
      <xdr:row>34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68580" y="7162800"/>
          <a:ext cx="78486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571500</xdr:colOff>
      <xdr:row>28</xdr:row>
      <xdr:rowOff>0</xdr:rowOff>
    </xdr:to>
    <xdr:sp macro="" textlink="">
      <xdr:nvSpPr>
        <xdr:cNvPr id="17567" name="Text Box 5"/>
        <xdr:cNvSpPr txBox="1">
          <a:spLocks noChangeArrowheads="1"/>
        </xdr:cNvSpPr>
      </xdr:nvSpPr>
      <xdr:spPr bwMode="auto">
        <a:xfrm>
          <a:off x="190500" y="4819650"/>
          <a:ext cx="6610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6" name="Text Box 8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5</xdr:col>
      <xdr:colOff>723900</xdr:colOff>
      <xdr:row>28</xdr:row>
      <xdr:rowOff>0</xdr:rowOff>
    </xdr:to>
    <xdr:sp macro="" textlink="">
      <xdr:nvSpPr>
        <xdr:cNvPr id="15405" name="Text Box 1"/>
        <xdr:cNvSpPr txBox="1">
          <a:spLocks noChangeArrowheads="1"/>
        </xdr:cNvSpPr>
      </xdr:nvSpPr>
      <xdr:spPr bwMode="auto">
        <a:xfrm>
          <a:off x="47625" y="439102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28</xdr:row>
      <xdr:rowOff>0</xdr:rowOff>
    </xdr:from>
    <xdr:to>
      <xdr:col>5</xdr:col>
      <xdr:colOff>714375</xdr:colOff>
      <xdr:row>28</xdr:row>
      <xdr:rowOff>0</xdr:rowOff>
    </xdr:to>
    <xdr:sp macro="" textlink="">
      <xdr:nvSpPr>
        <xdr:cNvPr id="15406" name="Text Box 2"/>
        <xdr:cNvSpPr txBox="1">
          <a:spLocks noChangeArrowheads="1"/>
        </xdr:cNvSpPr>
      </xdr:nvSpPr>
      <xdr:spPr bwMode="auto">
        <a:xfrm>
          <a:off x="47625" y="4391025"/>
          <a:ext cx="33528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2381250</xdr:colOff>
      <xdr:row>22</xdr:row>
      <xdr:rowOff>9525</xdr:rowOff>
    </xdr:from>
    <xdr:to>
      <xdr:col>6</xdr:col>
      <xdr:colOff>1104900</xdr:colOff>
      <xdr:row>22</xdr:row>
      <xdr:rowOff>9525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3400425" y="4438650"/>
          <a:ext cx="5686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3</xdr:col>
      <xdr:colOff>723900</xdr:colOff>
      <xdr:row>14</xdr:row>
      <xdr:rowOff>0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47625" y="2647950"/>
          <a:ext cx="104775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11309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11310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YORLENYEL/Informacion_Presupuestaria/Presupuestos_PGR/PPTO%202020/FORMULACI&#211;N/AA%20Anteproyecto/Formularios%202020%20Prog%2078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YORLENYEL/Informacion_Presupuestaria/Presupuestos_PGR/PPTO%202020/FORMULACI&#211;N/AA%20Anteproyecto/Formularios%202020%20Prog%2079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YORLENYEL/Informacion_Presupuestaria/Presupuestos_PGR/PPTO%202020/FORMULACI&#211;N/AA%20Anteproyecto/Formularios%202020%20Prog%2079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MG/Dropbox/PPTO%202019/FORMULACI&#211;N/Proyecci&#243;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"/>
      <sheetName val="F5"/>
      <sheetName val="F7"/>
      <sheetName val="F9A"/>
      <sheetName val="F8-1"/>
      <sheetName val="F8-2"/>
      <sheetName val="F8-3"/>
      <sheetName val="F8-4"/>
      <sheetName val="F8-5"/>
      <sheetName val="F9"/>
      <sheetName val="F9 (EL)"/>
      <sheetName val="Hoja3"/>
      <sheetName val="F11-3"/>
      <sheetName val="F11-7"/>
      <sheetName val="F12"/>
      <sheetName val="F12-1"/>
      <sheetName val="Hoja1"/>
      <sheetName val="Hoja2"/>
    </sheetNames>
    <sheetDataSet>
      <sheetData sheetId="0"/>
      <sheetData sheetId="1">
        <row r="19">
          <cell r="H19">
            <v>1223802102.9545591</v>
          </cell>
        </row>
        <row r="20">
          <cell r="H20">
            <v>84781363.709316596</v>
          </cell>
        </row>
        <row r="21">
          <cell r="H21">
            <v>1228875000</v>
          </cell>
        </row>
        <row r="22">
          <cell r="H22">
            <v>57348380</v>
          </cell>
        </row>
        <row r="23">
          <cell r="H23">
            <v>714452300</v>
          </cell>
        </row>
        <row r="24">
          <cell r="H24">
            <v>218644315.43978915</v>
          </cell>
        </row>
      </sheetData>
      <sheetData sheetId="2"/>
      <sheetData sheetId="3"/>
      <sheetData sheetId="4">
        <row r="14">
          <cell r="H14">
            <v>3527903462.1036649</v>
          </cell>
        </row>
        <row r="15">
          <cell r="H15">
            <v>1308583466.6638758</v>
          </cell>
        </row>
        <row r="16">
          <cell r="H16">
            <v>510615253.50800002</v>
          </cell>
        </row>
        <row r="17">
          <cell r="H17">
            <v>505615253.50800002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5000000</v>
          </cell>
        </row>
        <row r="22">
          <cell r="H22">
            <v>11000000.001773894</v>
          </cell>
        </row>
        <row r="23">
          <cell r="H23">
            <v>11000000.001773894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587936465.51802468</v>
          </cell>
        </row>
        <row r="29">
          <cell r="H29">
            <v>160994549.26800001</v>
          </cell>
        </row>
        <row r="30">
          <cell r="H30">
            <v>214345676.0984</v>
          </cell>
        </row>
        <row r="31">
          <cell r="H31">
            <v>84781363.709316596</v>
          </cell>
        </row>
        <row r="32">
          <cell r="H32">
            <v>71137152.252307996</v>
          </cell>
        </row>
        <row r="33">
          <cell r="H33">
            <v>56677724.189999998</v>
          </cell>
        </row>
        <row r="34">
          <cell r="H34">
            <v>99515873.818038642</v>
          </cell>
        </row>
        <row r="35">
          <cell r="H35">
            <v>94412495.673523843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5103378.1445148019</v>
          </cell>
        </row>
        <row r="40">
          <cell r="H40">
            <v>99515873.818038628</v>
          </cell>
        </row>
        <row r="41">
          <cell r="H41">
            <v>53585470.517405413</v>
          </cell>
        </row>
        <row r="42">
          <cell r="H42">
            <v>15310134.433544405</v>
          </cell>
        </row>
        <row r="43">
          <cell r="H43">
            <v>30620268.86708881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</sheetData>
      <sheetData sheetId="5">
        <row r="12">
          <cell r="H12">
            <v>1228875000</v>
          </cell>
        </row>
        <row r="13">
          <cell r="H13">
            <v>418697700</v>
          </cell>
        </row>
        <row r="14">
          <cell r="H14">
            <v>168555500</v>
          </cell>
        </row>
        <row r="15">
          <cell r="H15">
            <v>3980000</v>
          </cell>
        </row>
        <row r="16">
          <cell r="H16">
            <v>200115100</v>
          </cell>
        </row>
        <row r="17">
          <cell r="H17">
            <v>1696800</v>
          </cell>
        </row>
        <row r="18">
          <cell r="H18">
            <v>44350300</v>
          </cell>
        </row>
        <row r="19">
          <cell r="H19">
            <v>115418000</v>
          </cell>
        </row>
        <row r="20">
          <cell r="H20">
            <v>19200000</v>
          </cell>
        </row>
        <row r="21">
          <cell r="H21">
            <v>37800000</v>
          </cell>
        </row>
        <row r="22">
          <cell r="H22">
            <v>7200000</v>
          </cell>
        </row>
        <row r="23">
          <cell r="H23">
            <v>46418000</v>
          </cell>
        </row>
        <row r="24">
          <cell r="H24">
            <v>4800000</v>
          </cell>
        </row>
        <row r="25">
          <cell r="H25">
            <v>5526600</v>
          </cell>
        </row>
        <row r="26">
          <cell r="H26">
            <v>500000</v>
          </cell>
        </row>
        <row r="27">
          <cell r="H27">
            <v>0</v>
          </cell>
        </row>
        <row r="28">
          <cell r="H28">
            <v>1000000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138100</v>
          </cell>
        </row>
        <row r="32">
          <cell r="H32">
            <v>3888500</v>
          </cell>
        </row>
        <row r="33">
          <cell r="H33">
            <v>415211200</v>
          </cell>
        </row>
        <row r="34">
          <cell r="H34">
            <v>0</v>
          </cell>
        </row>
        <row r="35">
          <cell r="H35">
            <v>2000000</v>
          </cell>
        </row>
        <row r="36">
          <cell r="H36">
            <v>30000000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373281100</v>
          </cell>
        </row>
        <row r="40">
          <cell r="H40">
            <v>9930100</v>
          </cell>
        </row>
        <row r="41">
          <cell r="H41">
            <v>35800000</v>
          </cell>
        </row>
        <row r="42">
          <cell r="H42">
            <v>1800000</v>
          </cell>
        </row>
        <row r="43">
          <cell r="H43">
            <v>34000000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113000000</v>
          </cell>
        </row>
        <row r="47">
          <cell r="H47">
            <v>113000000</v>
          </cell>
        </row>
        <row r="48">
          <cell r="H48">
            <v>113000000</v>
          </cell>
        </row>
        <row r="49">
          <cell r="H49">
            <v>113000000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121496500</v>
          </cell>
        </row>
        <row r="55">
          <cell r="H55">
            <v>25932200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4456700</v>
          </cell>
        </row>
        <row r="59">
          <cell r="H59">
            <v>28300000</v>
          </cell>
        </row>
        <row r="60">
          <cell r="H60">
            <v>8806600</v>
          </cell>
        </row>
        <row r="61">
          <cell r="H61">
            <v>19821000</v>
          </cell>
        </row>
        <row r="62">
          <cell r="H62">
            <v>28480000</v>
          </cell>
        </row>
        <row r="63">
          <cell r="H63">
            <v>5700000</v>
          </cell>
        </row>
        <row r="64">
          <cell r="H64">
            <v>1525000</v>
          </cell>
        </row>
        <row r="65">
          <cell r="H65">
            <v>1525000</v>
          </cell>
        </row>
        <row r="66">
          <cell r="H66">
            <v>1525000</v>
          </cell>
        </row>
        <row r="67">
          <cell r="H67">
            <v>1525000</v>
          </cell>
        </row>
        <row r="68">
          <cell r="H68">
            <v>1525000</v>
          </cell>
        </row>
        <row r="69">
          <cell r="H69">
            <v>2200000</v>
          </cell>
        </row>
        <row r="70">
          <cell r="H70">
            <v>0</v>
          </cell>
        </row>
        <row r="71">
          <cell r="H71">
            <v>200000</v>
          </cell>
        </row>
        <row r="72">
          <cell r="H72">
            <v>0</v>
          </cell>
        </row>
        <row r="73">
          <cell r="H73">
            <v>0</v>
          </cell>
        </row>
        <row r="74">
          <cell r="H74">
            <v>2000000</v>
          </cell>
        </row>
        <row r="75">
          <cell r="H75">
            <v>0</v>
          </cell>
        </row>
      </sheetData>
      <sheetData sheetId="6">
        <row r="12">
          <cell r="H12">
            <v>57348380</v>
          </cell>
        </row>
        <row r="13">
          <cell r="H13">
            <v>31858480</v>
          </cell>
        </row>
        <row r="14">
          <cell r="H14">
            <v>26379000</v>
          </cell>
        </row>
        <row r="15">
          <cell r="H15">
            <v>231600</v>
          </cell>
        </row>
        <row r="16">
          <cell r="H16">
            <v>0</v>
          </cell>
        </row>
        <row r="17">
          <cell r="H17">
            <v>4850880</v>
          </cell>
        </row>
        <row r="18">
          <cell r="H18">
            <v>397000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5536500</v>
          </cell>
        </row>
        <row r="25">
          <cell r="H25">
            <v>1274000</v>
          </cell>
        </row>
        <row r="26">
          <cell r="H26">
            <v>290000</v>
          </cell>
        </row>
        <row r="27">
          <cell r="H27">
            <v>100000</v>
          </cell>
        </row>
        <row r="28">
          <cell r="H28">
            <v>2782500</v>
          </cell>
        </row>
        <row r="29">
          <cell r="H29">
            <v>0</v>
          </cell>
        </row>
        <row r="30">
          <cell r="H30">
            <v>200000</v>
          </cell>
        </row>
        <row r="31">
          <cell r="H31">
            <v>890000</v>
          </cell>
        </row>
        <row r="32">
          <cell r="H32">
            <v>3341900</v>
          </cell>
        </row>
        <row r="33">
          <cell r="H33">
            <v>671900</v>
          </cell>
        </row>
        <row r="34">
          <cell r="H34">
            <v>2670000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16611500</v>
          </cell>
        </row>
        <row r="41">
          <cell r="H41">
            <v>5232000</v>
          </cell>
        </row>
        <row r="42">
          <cell r="H42">
            <v>0</v>
          </cell>
        </row>
        <row r="43">
          <cell r="H43">
            <v>6600000</v>
          </cell>
        </row>
        <row r="44">
          <cell r="H44">
            <v>340000</v>
          </cell>
        </row>
        <row r="45">
          <cell r="H45">
            <v>1393100</v>
          </cell>
        </row>
        <row r="46">
          <cell r="H46">
            <v>2296200</v>
          </cell>
        </row>
        <row r="47">
          <cell r="H47">
            <v>0</v>
          </cell>
        </row>
        <row r="48">
          <cell r="H48">
            <v>750200</v>
          </cell>
        </row>
        <row r="49">
          <cell r="H49">
            <v>750200</v>
          </cell>
        </row>
        <row r="50">
          <cell r="H50">
            <v>750200</v>
          </cell>
        </row>
        <row r="51">
          <cell r="H51">
            <v>750200</v>
          </cell>
        </row>
        <row r="52">
          <cell r="H52">
            <v>750200</v>
          </cell>
        </row>
        <row r="53">
          <cell r="H53">
            <v>750200</v>
          </cell>
        </row>
        <row r="54">
          <cell r="H54">
            <v>750200</v>
          </cell>
        </row>
        <row r="55">
          <cell r="H55">
            <v>750200</v>
          </cell>
        </row>
        <row r="56">
          <cell r="H56">
            <v>750200</v>
          </cell>
        </row>
        <row r="57">
          <cell r="H57">
            <v>750200</v>
          </cell>
        </row>
        <row r="58">
          <cell r="H58">
            <v>750200</v>
          </cell>
        </row>
        <row r="59">
          <cell r="H59">
            <v>750200</v>
          </cell>
        </row>
        <row r="60">
          <cell r="H60">
            <v>750200</v>
          </cell>
        </row>
        <row r="61">
          <cell r="H61">
            <v>750200</v>
          </cell>
        </row>
        <row r="62">
          <cell r="H62">
            <v>750200</v>
          </cell>
        </row>
        <row r="63">
          <cell r="H63">
            <v>750200</v>
          </cell>
        </row>
        <row r="64">
          <cell r="H64">
            <v>750200</v>
          </cell>
        </row>
        <row r="65">
          <cell r="H65">
            <v>750200</v>
          </cell>
        </row>
        <row r="66">
          <cell r="H66">
            <v>750200</v>
          </cell>
        </row>
        <row r="67">
          <cell r="H67">
            <v>750200</v>
          </cell>
        </row>
        <row r="68">
          <cell r="H68">
            <v>750200</v>
          </cell>
        </row>
        <row r="69">
          <cell r="H69">
            <v>750200</v>
          </cell>
        </row>
        <row r="70">
          <cell r="H70">
            <v>750200</v>
          </cell>
        </row>
        <row r="71">
          <cell r="H71">
            <v>750200</v>
          </cell>
        </row>
        <row r="72">
          <cell r="H72">
            <v>750200</v>
          </cell>
        </row>
      </sheetData>
      <sheetData sheetId="7">
        <row r="13">
          <cell r="H13">
            <v>750200</v>
          </cell>
        </row>
        <row r="14">
          <cell r="H14">
            <v>750200</v>
          </cell>
        </row>
        <row r="15">
          <cell r="H15">
            <v>750200</v>
          </cell>
        </row>
        <row r="16">
          <cell r="H16">
            <v>750200</v>
          </cell>
        </row>
        <row r="17">
          <cell r="H17">
            <v>750200</v>
          </cell>
        </row>
        <row r="18">
          <cell r="H18">
            <v>750200</v>
          </cell>
        </row>
        <row r="19">
          <cell r="H19">
            <v>750200</v>
          </cell>
        </row>
        <row r="20">
          <cell r="H20">
            <v>750200</v>
          </cell>
        </row>
        <row r="21">
          <cell r="H21">
            <v>750200</v>
          </cell>
        </row>
        <row r="22">
          <cell r="H22">
            <v>750200</v>
          </cell>
        </row>
        <row r="23">
          <cell r="H23">
            <v>750200</v>
          </cell>
        </row>
        <row r="24">
          <cell r="H24">
            <v>750200</v>
          </cell>
        </row>
        <row r="25">
          <cell r="H25">
            <v>750200</v>
          </cell>
        </row>
        <row r="26">
          <cell r="H26">
            <v>750200</v>
          </cell>
        </row>
        <row r="27">
          <cell r="H27">
            <v>750200</v>
          </cell>
        </row>
        <row r="28">
          <cell r="H28">
            <v>750200</v>
          </cell>
        </row>
        <row r="29">
          <cell r="H29">
            <v>750200</v>
          </cell>
        </row>
        <row r="30">
          <cell r="H30">
            <v>750200</v>
          </cell>
        </row>
        <row r="31">
          <cell r="H31">
            <v>750200</v>
          </cell>
        </row>
        <row r="32">
          <cell r="H32">
            <v>750200</v>
          </cell>
        </row>
        <row r="33">
          <cell r="H33">
            <v>750200</v>
          </cell>
        </row>
        <row r="34">
          <cell r="H34">
            <v>750200</v>
          </cell>
        </row>
        <row r="35">
          <cell r="H35">
            <v>750200</v>
          </cell>
        </row>
        <row r="36">
          <cell r="H36">
            <v>714452300</v>
          </cell>
        </row>
        <row r="37">
          <cell r="H37">
            <v>67752300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45252300</v>
          </cell>
        </row>
        <row r="42">
          <cell r="H42">
            <v>22500000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600000000</v>
          </cell>
        </row>
        <row r="47">
          <cell r="H47">
            <v>600000000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46700000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46700000</v>
          </cell>
        </row>
        <row r="63">
          <cell r="H63">
            <v>0</v>
          </cell>
        </row>
      </sheetData>
      <sheetData sheetId="8">
        <row r="15">
          <cell r="H15">
            <v>218644315.43978915</v>
          </cell>
        </row>
        <row r="16">
          <cell r="H16">
            <v>16943215.439789142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14391526.367531741</v>
          </cell>
        </row>
        <row r="20">
          <cell r="H20">
            <v>2551689.072257401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195701100</v>
          </cell>
        </row>
        <row r="33">
          <cell r="H33">
            <v>165701100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30000000</v>
          </cell>
        </row>
        <row r="39">
          <cell r="H39">
            <v>30000000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6000000</v>
          </cell>
        </row>
        <row r="47">
          <cell r="H47">
            <v>6000000</v>
          </cell>
        </row>
        <row r="48">
          <cell r="H48">
            <v>6000000</v>
          </cell>
        </row>
        <row r="49">
          <cell r="H49">
            <v>6000000</v>
          </cell>
        </row>
        <row r="50">
          <cell r="H50">
            <v>0</v>
          </cell>
        </row>
        <row r="51">
          <cell r="H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"/>
      <sheetName val="F5"/>
      <sheetName val="F7"/>
      <sheetName val="F9A"/>
      <sheetName val="F8-1"/>
      <sheetName val="F8-2"/>
      <sheetName val="F8-3"/>
      <sheetName val="F8-4"/>
      <sheetName val="F8-5"/>
      <sheetName val="F9"/>
      <sheetName val="F9 (EL)"/>
      <sheetName val="Hoja3"/>
      <sheetName val="F11-3"/>
      <sheetName val="F11-7"/>
      <sheetName val="F12"/>
      <sheetName val="F12-1"/>
      <sheetName val="Hoja1"/>
      <sheetName val="Hoja2"/>
    </sheetNames>
    <sheetDataSet>
      <sheetData sheetId="0"/>
      <sheetData sheetId="1">
        <row r="19">
          <cell r="K19">
            <v>7179970138.810153</v>
          </cell>
        </row>
        <row r="20">
          <cell r="K20">
            <v>499569446.85980529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99787178.488381207</v>
          </cell>
        </row>
      </sheetData>
      <sheetData sheetId="2"/>
      <sheetData sheetId="3"/>
      <sheetData sheetId="4">
        <row r="14">
          <cell r="K14">
            <v>7779326764.1583385</v>
          </cell>
        </row>
        <row r="15">
          <cell r="K15">
            <v>7679539585.6699572</v>
          </cell>
        </row>
        <row r="16">
          <cell r="K16">
            <v>2593390252</v>
          </cell>
        </row>
        <row r="17">
          <cell r="K17">
            <v>2593390252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3913950550.2221055</v>
          </cell>
        </row>
        <row r="29">
          <cell r="K29">
            <v>655368047</v>
          </cell>
        </row>
        <row r="30">
          <cell r="K30">
            <v>1805421832.8</v>
          </cell>
        </row>
        <row r="31">
          <cell r="K31">
            <v>499569446.85980529</v>
          </cell>
        </row>
        <row r="32">
          <cell r="K32">
            <v>445483260.56230038</v>
          </cell>
        </row>
        <row r="33">
          <cell r="K33">
            <v>508107963</v>
          </cell>
        </row>
        <row r="34">
          <cell r="K34">
            <v>586099391.72392583</v>
          </cell>
        </row>
        <row r="35">
          <cell r="K35">
            <v>556043012.66116035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30056379.062765423</v>
          </cell>
        </row>
        <row r="40">
          <cell r="K40">
            <v>586099391.72392583</v>
          </cell>
        </row>
        <row r="41">
          <cell r="K41">
            <v>315591980.15903699</v>
          </cell>
        </row>
        <row r="42">
          <cell r="K42">
            <v>90169137.188296258</v>
          </cell>
        </row>
        <row r="43">
          <cell r="K43">
            <v>180338274.37659252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</sheetData>
      <sheetData sheetId="5"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</sheetData>
      <sheetData sheetId="6"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</sheetData>
      <sheetData sheetId="7"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</sheetData>
      <sheetData sheetId="8">
        <row r="15">
          <cell r="K15">
            <v>99787178.488381207</v>
          </cell>
        </row>
        <row r="16">
          <cell r="K16">
            <v>99787178.488381207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84758988.956998497</v>
          </cell>
        </row>
        <row r="20">
          <cell r="K20">
            <v>15028189.531382712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"/>
      <sheetName val="F5"/>
      <sheetName val="F7"/>
      <sheetName val="F9A"/>
      <sheetName val="F8-1"/>
      <sheetName val="F8-2"/>
      <sheetName val="F8-3"/>
      <sheetName val="F8-4"/>
      <sheetName val="F8-5"/>
      <sheetName val="F9"/>
      <sheetName val="F9 (EL)"/>
      <sheetName val="Hoja3"/>
      <sheetName val="F11-3"/>
      <sheetName val="F11-7"/>
      <sheetName val="F12"/>
      <sheetName val="F12-1"/>
      <sheetName val="Hoja1"/>
      <sheetName val="Hoja2"/>
    </sheetNames>
    <sheetDataSet>
      <sheetData sheetId="0"/>
      <sheetData sheetId="1">
        <row r="19">
          <cell r="H19">
            <v>835734892.39237571</v>
          </cell>
        </row>
        <row r="20">
          <cell r="H20">
            <v>58155341.004007339</v>
          </cell>
        </row>
        <row r="21">
          <cell r="H21">
            <v>7541300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11617780.121638196</v>
          </cell>
        </row>
      </sheetData>
      <sheetData sheetId="2"/>
      <sheetData sheetId="3"/>
      <sheetData sheetId="4">
        <row r="14">
          <cell r="H14">
            <v>913049313.51802123</v>
          </cell>
        </row>
        <row r="15">
          <cell r="H15">
            <v>893890233.39638305</v>
          </cell>
        </row>
        <row r="16">
          <cell r="H16">
            <v>305067408</v>
          </cell>
        </row>
        <row r="17">
          <cell r="H17">
            <v>305067408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452348902.28075367</v>
          </cell>
        </row>
        <row r="29">
          <cell r="H29">
            <v>79360392</v>
          </cell>
        </row>
        <row r="30">
          <cell r="H30">
            <v>202139421.60000002</v>
          </cell>
        </row>
        <row r="31">
          <cell r="H31">
            <v>58155341.004007339</v>
          </cell>
        </row>
        <row r="32">
          <cell r="H32">
            <v>52103743.676746324</v>
          </cell>
        </row>
        <row r="33">
          <cell r="H33">
            <v>60590004</v>
          </cell>
        </row>
        <row r="34">
          <cell r="H34">
            <v>68236961.557814702</v>
          </cell>
        </row>
        <row r="35">
          <cell r="H35">
            <v>64737630.195875481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3499331.3619392165</v>
          </cell>
        </row>
        <row r="40">
          <cell r="H40">
            <v>68236961.557814702</v>
          </cell>
        </row>
        <row r="41">
          <cell r="H41">
            <v>36742979.30036176</v>
          </cell>
        </row>
        <row r="42">
          <cell r="H42">
            <v>10497994.085817648</v>
          </cell>
        </row>
        <row r="43">
          <cell r="H43">
            <v>20995988.171635296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</sheetData>
      <sheetData sheetId="5">
        <row r="12">
          <cell r="H12">
            <v>7541300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7541300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2513800</v>
          </cell>
        </row>
        <row r="45">
          <cell r="H45">
            <v>5027500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0</v>
          </cell>
        </row>
        <row r="74">
          <cell r="H74">
            <v>0</v>
          </cell>
        </row>
        <row r="75">
          <cell r="H75">
            <v>0</v>
          </cell>
        </row>
      </sheetData>
      <sheetData sheetId="6">
        <row r="12">
          <cell r="H12">
            <v>0</v>
          </cell>
        </row>
      </sheetData>
      <sheetData sheetId="7">
        <row r="13">
          <cell r="H13">
            <v>0</v>
          </cell>
        </row>
      </sheetData>
      <sheetData sheetId="8">
        <row r="15">
          <cell r="H15">
            <v>11617780.121638197</v>
          </cell>
        </row>
        <row r="16">
          <cell r="H16">
            <v>11617780.121638197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9868114.4406685885</v>
          </cell>
        </row>
        <row r="20">
          <cell r="H20">
            <v>1749665.6809696082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Gasto operativo"/>
      <sheetName val="RESUMEN"/>
      <sheetName val="Factores de aumento"/>
      <sheetName val="Detalle"/>
      <sheetName val="Remuneraciones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10">
          <cell r="Z10">
            <v>267773000</v>
          </cell>
        </row>
        <row r="261">
          <cell r="Z261">
            <v>22031000</v>
          </cell>
        </row>
      </sheetData>
      <sheetData sheetId="6">
        <row r="10">
          <cell r="D10">
            <v>3448944100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G25"/>
  <sheetViews>
    <sheetView showGridLines="0" view="pageBreakPreview" topLeftCell="A13" zoomScale="130" zoomScaleNormal="115" zoomScaleSheetLayoutView="130" workbookViewId="0">
      <selection activeCell="E20" sqref="E20"/>
    </sheetView>
  </sheetViews>
  <sheetFormatPr baseColWidth="10" defaultRowHeight="12.75" x14ac:dyDescent="0.2"/>
  <cols>
    <col min="1" max="1" width="14.5703125" customWidth="1"/>
    <col min="2" max="2" width="30.7109375" customWidth="1"/>
    <col min="3" max="3" width="14.7109375" customWidth="1"/>
    <col min="4" max="4" width="30.7109375" customWidth="1"/>
    <col min="5" max="5" width="14.5703125" customWidth="1"/>
    <col min="6" max="6" width="30.7109375" customWidth="1"/>
  </cols>
  <sheetData>
    <row r="1" spans="1:7" x14ac:dyDescent="0.2">
      <c r="A1" s="5"/>
    </row>
    <row r="2" spans="1:7" x14ac:dyDescent="0.2">
      <c r="A2" s="31"/>
      <c r="B2" s="11"/>
      <c r="C2" s="11"/>
      <c r="D2" s="11"/>
      <c r="E2" s="11"/>
      <c r="F2" s="11"/>
      <c r="G2" s="11"/>
    </row>
    <row r="3" spans="1:7" x14ac:dyDescent="0.2">
      <c r="A3" s="31"/>
      <c r="B3" s="11"/>
      <c r="C3" s="11"/>
      <c r="D3" s="11"/>
      <c r="E3" s="1" t="s">
        <v>507</v>
      </c>
      <c r="G3" s="11"/>
    </row>
    <row r="4" spans="1:7" x14ac:dyDescent="0.2">
      <c r="A4" s="11"/>
      <c r="B4" s="11"/>
      <c r="C4" s="11"/>
      <c r="D4" s="11"/>
      <c r="E4" s="1" t="s">
        <v>508</v>
      </c>
      <c r="G4" s="11"/>
    </row>
    <row r="5" spans="1:7" x14ac:dyDescent="0.2">
      <c r="A5" s="11"/>
      <c r="B5" s="11"/>
      <c r="C5" s="11"/>
      <c r="D5" s="11"/>
      <c r="E5" s="1" t="s">
        <v>509</v>
      </c>
      <c r="G5" s="11"/>
    </row>
    <row r="6" spans="1:7" x14ac:dyDescent="0.2">
      <c r="A6" s="11"/>
      <c r="B6" s="11"/>
      <c r="C6" s="11"/>
      <c r="D6" s="11"/>
      <c r="E6" s="11"/>
      <c r="F6" s="2"/>
      <c r="G6" s="11"/>
    </row>
    <row r="7" spans="1:7" x14ac:dyDescent="0.2">
      <c r="A7" s="10" t="s">
        <v>631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ht="13.5" thickBot="1" x14ac:dyDescent="0.25">
      <c r="A9" s="32"/>
      <c r="B9" s="32"/>
      <c r="C9" s="32"/>
      <c r="D9" s="32"/>
      <c r="E9" s="32"/>
      <c r="F9" s="32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1"/>
      <c r="B11" s="11"/>
      <c r="C11" s="11"/>
      <c r="D11" s="11"/>
      <c r="E11" s="11"/>
      <c r="F11" s="11"/>
      <c r="G11" s="11"/>
    </row>
    <row r="12" spans="1:7" x14ac:dyDescent="0.2">
      <c r="A12" s="11"/>
      <c r="B12" s="11"/>
      <c r="C12" s="11"/>
      <c r="D12" s="11"/>
      <c r="E12" s="11"/>
      <c r="F12" s="11"/>
      <c r="G12" s="11"/>
    </row>
    <row r="13" spans="1:7" x14ac:dyDescent="0.2">
      <c r="A13" s="163" t="s">
        <v>581</v>
      </c>
      <c r="B13" s="33"/>
      <c r="C13" s="37"/>
      <c r="D13" s="37"/>
      <c r="E13" s="37"/>
      <c r="F13" s="37"/>
      <c r="G13" s="11"/>
    </row>
    <row r="14" spans="1:7" ht="36" customHeight="1" x14ac:dyDescent="0.2">
      <c r="A14" s="164"/>
      <c r="B14" s="26" t="s">
        <v>614</v>
      </c>
      <c r="C14" s="166" t="s">
        <v>587</v>
      </c>
      <c r="D14" s="18" t="s">
        <v>511</v>
      </c>
      <c r="E14" s="165" t="s">
        <v>512</v>
      </c>
      <c r="F14" s="18" t="s">
        <v>513</v>
      </c>
      <c r="G14" s="11"/>
    </row>
    <row r="15" spans="1:7" x14ac:dyDescent="0.2">
      <c r="A15" s="164"/>
      <c r="B15" s="26" t="s">
        <v>510</v>
      </c>
      <c r="C15" s="166"/>
      <c r="E15" s="165"/>
      <c r="F15" s="88"/>
      <c r="G15" s="11"/>
    </row>
    <row r="16" spans="1:7" x14ac:dyDescent="0.2">
      <c r="A16" s="164"/>
      <c r="B16" s="11"/>
      <c r="C16" s="34"/>
      <c r="D16" s="38"/>
      <c r="E16" s="38"/>
      <c r="F16" s="18"/>
      <c r="G16" s="11"/>
    </row>
    <row r="17" spans="1:7" x14ac:dyDescent="0.2">
      <c r="A17" s="23" t="s">
        <v>479</v>
      </c>
      <c r="B17" s="27" t="s">
        <v>480</v>
      </c>
      <c r="C17" s="23" t="s">
        <v>481</v>
      </c>
      <c r="D17" s="23" t="s">
        <v>485</v>
      </c>
      <c r="E17" s="23" t="s">
        <v>486</v>
      </c>
      <c r="F17" s="23" t="s">
        <v>487</v>
      </c>
      <c r="G17" s="11"/>
    </row>
    <row r="18" spans="1:7" x14ac:dyDescent="0.2">
      <c r="A18" s="11"/>
      <c r="B18" s="11"/>
      <c r="C18" s="11"/>
      <c r="D18" s="11"/>
      <c r="E18" s="11"/>
      <c r="F18" s="11"/>
      <c r="G18" s="11"/>
    </row>
    <row r="19" spans="1:7" ht="15.95" customHeight="1" x14ac:dyDescent="0.2">
      <c r="A19" s="39">
        <v>781</v>
      </c>
      <c r="B19" s="40" t="s">
        <v>632</v>
      </c>
      <c r="C19" s="39">
        <v>1</v>
      </c>
      <c r="D19" s="40" t="s">
        <v>633</v>
      </c>
      <c r="E19" s="87">
        <v>0.45</v>
      </c>
      <c r="F19" s="40" t="s">
        <v>632</v>
      </c>
      <c r="G19" s="11"/>
    </row>
    <row r="20" spans="1:7" ht="15.95" customHeight="1" x14ac:dyDescent="0.2">
      <c r="A20" s="39"/>
      <c r="B20" s="40"/>
      <c r="C20" s="39">
        <v>2</v>
      </c>
      <c r="D20" s="40" t="s">
        <v>661</v>
      </c>
      <c r="E20" s="87">
        <v>0.3</v>
      </c>
      <c r="F20" s="40" t="s">
        <v>632</v>
      </c>
      <c r="G20" s="11"/>
    </row>
    <row r="21" spans="1:7" ht="15.95" customHeight="1" x14ac:dyDescent="0.2">
      <c r="A21" s="39"/>
      <c r="B21" s="40"/>
      <c r="C21" s="39">
        <v>3</v>
      </c>
      <c r="D21" s="40" t="s">
        <v>662</v>
      </c>
      <c r="E21" s="87">
        <v>0.05</v>
      </c>
      <c r="F21" s="40" t="s">
        <v>632</v>
      </c>
      <c r="G21" s="11"/>
    </row>
    <row r="22" spans="1:7" ht="15.95" customHeight="1" x14ac:dyDescent="0.2">
      <c r="A22" s="39"/>
      <c r="B22" s="40"/>
      <c r="C22" s="39">
        <v>4</v>
      </c>
      <c r="D22" s="40" t="s">
        <v>663</v>
      </c>
      <c r="E22" s="87">
        <v>0.1</v>
      </c>
      <c r="F22" s="40" t="s">
        <v>632</v>
      </c>
      <c r="G22" s="11"/>
    </row>
    <row r="23" spans="1:7" ht="15.95" customHeight="1" x14ac:dyDescent="0.2">
      <c r="A23" s="39"/>
      <c r="B23" s="40"/>
      <c r="C23" s="39">
        <v>5</v>
      </c>
      <c r="D23" s="40" t="s">
        <v>634</v>
      </c>
      <c r="E23" s="87">
        <v>0.1</v>
      </c>
      <c r="F23" s="40" t="s">
        <v>632</v>
      </c>
      <c r="G23" s="11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0"/>
      <c r="B25" s="11"/>
      <c r="C25" s="11"/>
      <c r="D25" s="11"/>
      <c r="E25" s="11"/>
      <c r="F25" s="11"/>
      <c r="G25" s="11"/>
    </row>
  </sheetData>
  <mergeCells count="3">
    <mergeCell ref="A13:A16"/>
    <mergeCell ref="E14:E15"/>
    <mergeCell ref="C14:C15"/>
  </mergeCells>
  <phoneticPr fontId="0" type="noConversion"/>
  <printOptions horizontalCentered="1"/>
  <pageMargins left="0.78740157480314965" right="0.78740157480314965" top="1.4960629921259843" bottom="0.98425196850393704" header="0.82677165354330717" footer="0"/>
  <pageSetup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topLeftCell="A4" workbookViewId="0">
      <selection activeCell="J22" sqref="J22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27" t="s">
        <v>630</v>
      </c>
      <c r="G3" s="227"/>
      <c r="H3" s="227"/>
      <c r="I3" s="11"/>
    </row>
    <row r="4" spans="1:9" x14ac:dyDescent="0.2">
      <c r="A4" s="11"/>
      <c r="B4" s="11"/>
      <c r="C4" s="11"/>
      <c r="D4" s="2"/>
      <c r="E4" s="2"/>
      <c r="F4" s="227" t="s">
        <v>615</v>
      </c>
      <c r="G4" s="227"/>
      <c r="H4" s="227"/>
      <c r="I4" s="11"/>
    </row>
    <row r="5" spans="1:9" x14ac:dyDescent="0.2">
      <c r="A5" s="11"/>
      <c r="B5" s="11"/>
      <c r="C5" s="11"/>
      <c r="D5" s="2"/>
      <c r="E5" s="2"/>
      <c r="F5" s="227" t="s">
        <v>514</v>
      </c>
      <c r="G5" s="227"/>
      <c r="H5" s="227"/>
      <c r="I5" s="11"/>
    </row>
    <row r="6" spans="1:9" x14ac:dyDescent="0.2">
      <c r="A6" s="11"/>
      <c r="B6" s="11"/>
      <c r="C6" s="2"/>
      <c r="D6" s="2"/>
      <c r="E6" s="2"/>
      <c r="I6" s="11"/>
    </row>
    <row r="7" spans="1:9" x14ac:dyDescent="0.2">
      <c r="A7" s="10" t="s">
        <v>635</v>
      </c>
      <c r="B7" s="11"/>
      <c r="C7" s="11"/>
      <c r="D7" s="11"/>
      <c r="E7" s="11"/>
      <c r="F7" s="11"/>
      <c r="G7" s="11"/>
      <c r="H7" s="10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0"/>
      <c r="I8" s="11"/>
    </row>
    <row r="9" spans="1:9" ht="12" customHeight="1" x14ac:dyDescent="0.2">
      <c r="A9" s="89" t="s">
        <v>636</v>
      </c>
      <c r="B9" s="11"/>
      <c r="C9" s="10"/>
      <c r="D9" s="11"/>
      <c r="E9" s="11"/>
      <c r="F9" s="11"/>
      <c r="G9" s="11"/>
      <c r="H9" s="11"/>
      <c r="I9" s="11"/>
    </row>
    <row r="10" spans="1:9" ht="12" customHeight="1" x14ac:dyDescent="0.2">
      <c r="A10" s="10"/>
      <c r="B10" s="11"/>
      <c r="C10" s="10"/>
      <c r="D10" s="11"/>
      <c r="E10" s="11"/>
      <c r="F10" s="11"/>
      <c r="G10" s="11"/>
      <c r="H10" s="11"/>
      <c r="I10" s="11"/>
    </row>
    <row r="11" spans="1:9" ht="12.75" customHeight="1" x14ac:dyDescent="0.2">
      <c r="A11" s="10" t="s">
        <v>641</v>
      </c>
      <c r="B11" s="11"/>
      <c r="C11" s="10"/>
      <c r="D11" s="11"/>
      <c r="E11" s="11"/>
      <c r="F11" s="11"/>
      <c r="G11" s="11"/>
      <c r="H11" s="11"/>
      <c r="I11" s="11"/>
    </row>
    <row r="12" spans="1:9" ht="10.5" customHeight="1" x14ac:dyDescent="0.2">
      <c r="A12" s="10"/>
      <c r="B12" s="11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642</v>
      </c>
      <c r="B13" s="11"/>
      <c r="C13" s="10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476</v>
      </c>
      <c r="B17" s="13"/>
      <c r="C17" s="37"/>
      <c r="D17" s="37"/>
      <c r="E17" s="167" t="s">
        <v>516</v>
      </c>
      <c r="F17" s="172"/>
      <c r="G17" s="172"/>
      <c r="H17" s="168"/>
      <c r="I17" s="11"/>
    </row>
    <row r="18" spans="1:9" x14ac:dyDescent="0.2">
      <c r="A18" s="18" t="s">
        <v>517</v>
      </c>
      <c r="B18" s="18" t="s">
        <v>616</v>
      </c>
      <c r="C18" s="18" t="s">
        <v>518</v>
      </c>
      <c r="D18" s="18" t="s">
        <v>484</v>
      </c>
      <c r="E18" s="18"/>
      <c r="F18" s="226" t="s">
        <v>617</v>
      </c>
      <c r="G18" s="226"/>
      <c r="H18" s="18" t="s">
        <v>520</v>
      </c>
      <c r="I18" s="11"/>
    </row>
    <row r="19" spans="1:9" x14ac:dyDescent="0.2">
      <c r="A19" s="18" t="s">
        <v>515</v>
      </c>
      <c r="C19" s="18" t="s">
        <v>521</v>
      </c>
      <c r="D19" s="26" t="s">
        <v>519</v>
      </c>
      <c r="E19" s="18" t="s">
        <v>483</v>
      </c>
      <c r="F19" s="14" t="s">
        <v>522</v>
      </c>
      <c r="G19" s="15" t="s">
        <v>523</v>
      </c>
      <c r="H19" s="18" t="s">
        <v>524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22" t="s">
        <v>482</v>
      </c>
      <c r="H20" s="49"/>
      <c r="I20" s="11"/>
    </row>
    <row r="21" spans="1:9" x14ac:dyDescent="0.2">
      <c r="A21" s="23" t="s">
        <v>479</v>
      </c>
      <c r="B21" s="23" t="s">
        <v>480</v>
      </c>
      <c r="C21" s="23" t="s">
        <v>481</v>
      </c>
      <c r="D21" s="23" t="s">
        <v>485</v>
      </c>
      <c r="E21" s="23" t="s">
        <v>486</v>
      </c>
      <c r="F21" s="23" t="s">
        <v>487</v>
      </c>
      <c r="G21" s="24" t="s">
        <v>488</v>
      </c>
      <c r="H21" s="23" t="s">
        <v>489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1" t="s">
        <v>415</v>
      </c>
      <c r="B23" s="90" t="s">
        <v>643</v>
      </c>
      <c r="C23" s="91" t="s">
        <v>644</v>
      </c>
      <c r="D23" s="92" t="s">
        <v>645</v>
      </c>
      <c r="E23" s="162">
        <f>'F8-5'!E19</f>
        <v>84758988.956998497</v>
      </c>
      <c r="F23" s="51"/>
      <c r="G23" s="51"/>
      <c r="H23" s="40"/>
      <c r="I23" s="11"/>
    </row>
    <row r="24" spans="1:9" ht="31.5" customHeight="1" x14ac:dyDescent="0.2">
      <c r="A24" s="91" t="s">
        <v>415</v>
      </c>
      <c r="B24" s="90" t="s">
        <v>643</v>
      </c>
      <c r="C24" s="91" t="s">
        <v>644</v>
      </c>
      <c r="D24" s="92" t="s">
        <v>645</v>
      </c>
      <c r="E24" s="162">
        <f>+'F8-5'!E20</f>
        <v>15028189.531382712</v>
      </c>
      <c r="F24" s="51"/>
      <c r="G24" s="51"/>
      <c r="H24" s="40"/>
      <c r="I24" s="11"/>
    </row>
    <row r="25" spans="1:9" x14ac:dyDescent="0.2">
      <c r="A25" s="39"/>
      <c r="B25" s="94"/>
      <c r="C25" s="91"/>
      <c r="D25" s="91"/>
      <c r="E25" s="94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5">
    <mergeCell ref="E17:H17"/>
    <mergeCell ref="F18:G18"/>
    <mergeCell ref="F3:H3"/>
    <mergeCell ref="F4:H4"/>
    <mergeCell ref="F5:H5"/>
  </mergeCells>
  <phoneticPr fontId="0" type="noConversion"/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workbookViewId="0">
      <selection activeCell="E25" sqref="E2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227" t="s">
        <v>630</v>
      </c>
      <c r="G3" s="227"/>
      <c r="H3" s="227"/>
      <c r="I3" s="11"/>
    </row>
    <row r="4" spans="1:9" x14ac:dyDescent="0.2">
      <c r="A4" s="11"/>
      <c r="B4" s="11"/>
      <c r="C4" s="11"/>
      <c r="D4" s="2"/>
      <c r="E4" s="2"/>
      <c r="F4" s="227" t="s">
        <v>615</v>
      </c>
      <c r="G4" s="227"/>
      <c r="H4" s="227"/>
      <c r="I4" s="11"/>
    </row>
    <row r="5" spans="1:9" x14ac:dyDescent="0.2">
      <c r="A5" s="11"/>
      <c r="B5" s="11"/>
      <c r="C5" s="11"/>
      <c r="D5" s="2"/>
      <c r="E5" s="2"/>
      <c r="F5" s="227" t="s">
        <v>514</v>
      </c>
      <c r="G5" s="227"/>
      <c r="H5" s="227"/>
      <c r="I5" s="11"/>
    </row>
    <row r="6" spans="1:9" x14ac:dyDescent="0.2">
      <c r="A6" s="11"/>
      <c r="B6" s="11"/>
      <c r="C6" s="2"/>
      <c r="D6" s="2"/>
      <c r="E6" s="2"/>
      <c r="F6" s="227" t="s">
        <v>687</v>
      </c>
      <c r="G6" s="227"/>
      <c r="H6" s="227"/>
      <c r="I6" s="11"/>
    </row>
    <row r="7" spans="1:9" x14ac:dyDescent="0.2">
      <c r="A7" s="130" t="s">
        <v>635</v>
      </c>
      <c r="B7" s="11"/>
      <c r="C7" s="11"/>
      <c r="D7" s="11"/>
      <c r="E7" s="11"/>
      <c r="F7" s="11"/>
      <c r="G7" s="11"/>
      <c r="H7" s="130"/>
      <c r="I7" s="11"/>
    </row>
    <row r="8" spans="1:9" x14ac:dyDescent="0.2">
      <c r="A8" s="130"/>
      <c r="B8" s="11"/>
      <c r="C8" s="11"/>
      <c r="D8" s="11"/>
      <c r="E8" s="11"/>
      <c r="F8" s="11"/>
      <c r="G8" s="11"/>
      <c r="H8" s="130"/>
      <c r="I8" s="11"/>
    </row>
    <row r="9" spans="1:9" ht="12" customHeight="1" x14ac:dyDescent="0.2">
      <c r="A9" s="89" t="s">
        <v>636</v>
      </c>
      <c r="B9" s="11"/>
      <c r="C9" s="130"/>
      <c r="D9" s="11"/>
      <c r="E9" s="11"/>
      <c r="F9" s="11"/>
      <c r="G9" s="11"/>
      <c r="H9" s="11"/>
      <c r="I9" s="11"/>
    </row>
    <row r="10" spans="1:9" ht="12" customHeight="1" x14ac:dyDescent="0.2">
      <c r="A10" s="130"/>
      <c r="B10" s="11"/>
      <c r="C10" s="130"/>
      <c r="D10" s="11"/>
      <c r="E10" s="11"/>
      <c r="F10" s="11"/>
      <c r="G10" s="11"/>
      <c r="H10" s="11"/>
      <c r="I10" s="11"/>
    </row>
    <row r="11" spans="1:9" ht="12.75" customHeight="1" x14ac:dyDescent="0.2">
      <c r="A11" s="130" t="s">
        <v>641</v>
      </c>
      <c r="B11" s="11"/>
      <c r="C11" s="130"/>
      <c r="D11" s="11"/>
      <c r="E11" s="11"/>
      <c r="F11" s="11"/>
      <c r="G11" s="11"/>
      <c r="H11" s="11"/>
      <c r="I11" s="11"/>
    </row>
    <row r="12" spans="1:9" ht="10.5" customHeight="1" x14ac:dyDescent="0.2">
      <c r="A12" s="130"/>
      <c r="B12" s="11"/>
      <c r="C12" s="130"/>
      <c r="D12" s="11"/>
      <c r="E12" s="11"/>
      <c r="F12" s="11"/>
      <c r="G12" s="11"/>
      <c r="H12" s="11"/>
      <c r="I12" s="11"/>
    </row>
    <row r="13" spans="1:9" x14ac:dyDescent="0.2">
      <c r="A13" s="130" t="s">
        <v>642</v>
      </c>
      <c r="B13" s="11"/>
      <c r="C13" s="130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476</v>
      </c>
      <c r="B17" s="127"/>
      <c r="C17" s="37"/>
      <c r="D17" s="37"/>
      <c r="E17" s="167" t="s">
        <v>516</v>
      </c>
      <c r="F17" s="172"/>
      <c r="G17" s="172"/>
      <c r="H17" s="168"/>
      <c r="I17" s="11"/>
    </row>
    <row r="18" spans="1:9" x14ac:dyDescent="0.2">
      <c r="A18" s="18" t="s">
        <v>517</v>
      </c>
      <c r="B18" s="18" t="s">
        <v>616</v>
      </c>
      <c r="C18" s="18" t="s">
        <v>518</v>
      </c>
      <c r="D18" s="18" t="s">
        <v>484</v>
      </c>
      <c r="E18" s="18"/>
      <c r="F18" s="226" t="s">
        <v>617</v>
      </c>
      <c r="G18" s="226"/>
      <c r="H18" s="18" t="s">
        <v>520</v>
      </c>
      <c r="I18" s="11"/>
    </row>
    <row r="19" spans="1:9" x14ac:dyDescent="0.2">
      <c r="A19" s="18" t="s">
        <v>515</v>
      </c>
      <c r="C19" s="18" t="s">
        <v>521</v>
      </c>
      <c r="D19" s="129" t="s">
        <v>519</v>
      </c>
      <c r="E19" s="18" t="s">
        <v>483</v>
      </c>
      <c r="F19" s="14" t="s">
        <v>522</v>
      </c>
      <c r="G19" s="126" t="s">
        <v>523</v>
      </c>
      <c r="H19" s="18" t="s">
        <v>524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128" t="s">
        <v>482</v>
      </c>
      <c r="H20" s="49"/>
      <c r="I20" s="11"/>
    </row>
    <row r="21" spans="1:9" x14ac:dyDescent="0.2">
      <c r="A21" s="23" t="s">
        <v>479</v>
      </c>
      <c r="B21" s="23" t="s">
        <v>480</v>
      </c>
      <c r="C21" s="23" t="s">
        <v>481</v>
      </c>
      <c r="D21" s="23" t="s">
        <v>485</v>
      </c>
      <c r="E21" s="23" t="s">
        <v>486</v>
      </c>
      <c r="F21" s="23" t="s">
        <v>487</v>
      </c>
      <c r="G21" s="24" t="s">
        <v>488</v>
      </c>
      <c r="H21" s="23" t="s">
        <v>489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1" t="s">
        <v>415</v>
      </c>
      <c r="B23" s="90" t="s">
        <v>643</v>
      </c>
      <c r="C23" s="91" t="s">
        <v>644</v>
      </c>
      <c r="D23" s="92" t="s">
        <v>645</v>
      </c>
      <c r="E23" s="93">
        <f>'F8-5'!F19</f>
        <v>9868114.4406685885</v>
      </c>
      <c r="F23" s="51"/>
      <c r="G23" s="51"/>
      <c r="H23" s="40"/>
      <c r="I23" s="11"/>
    </row>
    <row r="24" spans="1:9" ht="31.5" customHeight="1" x14ac:dyDescent="0.2">
      <c r="A24" s="91" t="s">
        <v>415</v>
      </c>
      <c r="B24" s="90" t="s">
        <v>643</v>
      </c>
      <c r="C24" s="91" t="s">
        <v>644</v>
      </c>
      <c r="D24" s="92" t="s">
        <v>645</v>
      </c>
      <c r="E24" s="93">
        <f>+'F8-5'!F20</f>
        <v>1749665.6809696082</v>
      </c>
      <c r="F24" s="51"/>
      <c r="G24" s="51"/>
      <c r="H24" s="40"/>
      <c r="I24" s="11"/>
    </row>
    <row r="25" spans="1:9" x14ac:dyDescent="0.2">
      <c r="A25" s="39"/>
      <c r="B25" s="94"/>
      <c r="C25" s="91"/>
      <c r="D25" s="91"/>
      <c r="E25" s="94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6">
    <mergeCell ref="F3:H3"/>
    <mergeCell ref="F4:H4"/>
    <mergeCell ref="F5:H5"/>
    <mergeCell ref="E17:H17"/>
    <mergeCell ref="F18:G18"/>
    <mergeCell ref="F6:H6"/>
  </mergeCells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3" zoomScale="75" workbookViewId="0">
      <selection activeCell="K14" sqref="K14"/>
    </sheetView>
  </sheetViews>
  <sheetFormatPr baseColWidth="10" defaultRowHeight="12.75" x14ac:dyDescent="0.2"/>
  <sheetData>
    <row r="1" spans="1:9" x14ac:dyDescent="0.2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" t="s">
        <v>598</v>
      </c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" t="s">
        <v>492</v>
      </c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" t="s">
        <v>493</v>
      </c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6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494</v>
      </c>
      <c r="B7" s="10"/>
      <c r="C7" s="10"/>
      <c r="D7" s="11"/>
      <c r="E7" s="11"/>
      <c r="F7" s="11"/>
      <c r="G7" s="11"/>
      <c r="H7" s="11"/>
      <c r="I7" s="11"/>
    </row>
    <row r="8" spans="1:9" ht="9" customHeight="1" x14ac:dyDescent="0.2">
      <c r="A8" s="10"/>
      <c r="B8" s="10"/>
      <c r="C8" s="10"/>
      <c r="D8" s="11"/>
      <c r="E8" s="11"/>
      <c r="F8" s="11"/>
      <c r="G8" s="11"/>
      <c r="H8" s="11"/>
      <c r="I8" s="11"/>
    </row>
    <row r="9" spans="1:9" x14ac:dyDescent="0.2">
      <c r="A9" s="10" t="s">
        <v>582</v>
      </c>
      <c r="B9" s="10"/>
      <c r="C9" s="10"/>
      <c r="D9" s="11"/>
      <c r="E9" s="11"/>
      <c r="F9" s="11"/>
      <c r="G9" s="11"/>
      <c r="H9" s="11"/>
      <c r="I9" s="11"/>
    </row>
    <row r="10" spans="1:9" ht="9" customHeight="1" x14ac:dyDescent="0.2">
      <c r="A10" s="10"/>
      <c r="B10" s="10"/>
      <c r="C10" s="10"/>
      <c r="D10" s="11"/>
      <c r="E10" s="11"/>
      <c r="F10" s="11"/>
      <c r="G10" s="11"/>
      <c r="H10" s="11"/>
      <c r="I10" s="11"/>
    </row>
    <row r="11" spans="1:9" x14ac:dyDescent="0.2">
      <c r="A11" s="10" t="s">
        <v>583</v>
      </c>
      <c r="B11" s="10"/>
      <c r="C11" s="10"/>
      <c r="D11" s="11"/>
      <c r="E11" s="11"/>
      <c r="F11" s="11"/>
      <c r="G11" s="11"/>
      <c r="H11" s="11"/>
      <c r="I11" s="11"/>
    </row>
    <row r="12" spans="1:9" ht="9" customHeight="1" x14ac:dyDescent="0.2">
      <c r="A12" s="10"/>
      <c r="B12" s="10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495</v>
      </c>
      <c r="B13" s="10"/>
      <c r="C13" s="10"/>
      <c r="D13" s="11"/>
      <c r="E13" s="11"/>
      <c r="F13" s="11"/>
      <c r="G13" s="11"/>
      <c r="H13" s="11"/>
      <c r="I13" s="11"/>
    </row>
    <row r="14" spans="1:9" ht="9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</row>
    <row r="15" spans="1:9" x14ac:dyDescent="0.2">
      <c r="A15" s="10" t="s">
        <v>496</v>
      </c>
      <c r="B15" s="10"/>
      <c r="C15" s="10"/>
      <c r="D15" s="11"/>
      <c r="E15" s="11"/>
      <c r="F15" s="11"/>
      <c r="G15" s="11"/>
      <c r="H15" s="11"/>
      <c r="I15" s="11"/>
    </row>
    <row r="16" spans="1:9" ht="9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</row>
    <row r="17" spans="1:9" x14ac:dyDescent="0.2">
      <c r="A17" s="10" t="s">
        <v>497</v>
      </c>
      <c r="B17" s="10"/>
      <c r="C17" s="10"/>
      <c r="D17" s="11"/>
      <c r="E17" s="11"/>
      <c r="F17" s="11"/>
      <c r="G17" s="11"/>
      <c r="H17" s="11"/>
      <c r="I17" s="11"/>
    </row>
    <row r="18" spans="1:9" x14ac:dyDescent="0.2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3.5" thickBot="1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67" t="s">
        <v>498</v>
      </c>
      <c r="B22" s="172"/>
      <c r="C22" s="172"/>
      <c r="D22" s="172"/>
      <c r="E22" s="172"/>
      <c r="F22" s="172"/>
      <c r="G22" s="172"/>
      <c r="H22" s="172"/>
      <c r="I22" s="168"/>
    </row>
    <row r="23" spans="1:9" x14ac:dyDescent="0.2">
      <c r="A23" s="34"/>
      <c r="B23" s="35"/>
      <c r="C23" s="35"/>
      <c r="D23" s="35"/>
      <c r="E23" s="35"/>
      <c r="F23" s="35"/>
      <c r="G23" s="35"/>
      <c r="H23" s="35"/>
      <c r="I23" s="36"/>
    </row>
    <row r="24" spans="1:9" x14ac:dyDescent="0.2">
      <c r="A24" s="34"/>
      <c r="B24" s="35"/>
      <c r="C24" s="35"/>
      <c r="D24" s="35"/>
      <c r="E24" s="35"/>
      <c r="F24" s="35"/>
      <c r="G24" s="35"/>
      <c r="H24" s="35"/>
      <c r="I24" s="36"/>
    </row>
    <row r="25" spans="1:9" x14ac:dyDescent="0.2">
      <c r="A25" s="34"/>
      <c r="B25" s="35"/>
      <c r="C25" s="35"/>
      <c r="D25" s="35"/>
      <c r="E25" s="35"/>
      <c r="F25" s="35"/>
      <c r="G25" s="35"/>
      <c r="H25" s="35"/>
      <c r="I25" s="36"/>
    </row>
    <row r="26" spans="1:9" x14ac:dyDescent="0.2">
      <c r="A26" s="34"/>
      <c r="B26" s="35"/>
      <c r="C26" s="35"/>
      <c r="D26" s="35"/>
      <c r="E26" s="35"/>
      <c r="F26" s="35"/>
      <c r="G26" s="35"/>
      <c r="H26" s="35"/>
      <c r="I26" s="36"/>
    </row>
    <row r="27" spans="1:9" x14ac:dyDescent="0.2">
      <c r="A27" s="34"/>
      <c r="B27" s="35"/>
      <c r="C27" s="35"/>
      <c r="D27" s="35"/>
      <c r="E27" s="35"/>
      <c r="F27" s="35"/>
      <c r="G27" s="35"/>
      <c r="H27" s="35"/>
      <c r="I27" s="36"/>
    </row>
    <row r="28" spans="1:9" x14ac:dyDescent="0.2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">
      <c r="A29" s="34"/>
      <c r="B29" s="35"/>
      <c r="C29" s="35"/>
      <c r="D29" s="35"/>
      <c r="E29" s="35"/>
      <c r="F29" s="35"/>
      <c r="G29" s="35"/>
      <c r="H29" s="35"/>
      <c r="I29" s="36"/>
    </row>
    <row r="30" spans="1:9" x14ac:dyDescent="0.2">
      <c r="A30" s="34"/>
      <c r="B30" s="35"/>
      <c r="C30" s="35"/>
      <c r="D30" s="35"/>
      <c r="E30" s="35"/>
      <c r="F30" s="35"/>
      <c r="G30" s="35"/>
      <c r="H30" s="35"/>
      <c r="I30" s="36"/>
    </row>
    <row r="31" spans="1:9" x14ac:dyDescent="0.2">
      <c r="A31" s="34"/>
      <c r="B31" s="35"/>
      <c r="C31" s="35"/>
      <c r="D31" s="35"/>
      <c r="E31" s="35"/>
      <c r="F31" s="35"/>
      <c r="G31" s="35"/>
      <c r="H31" s="35"/>
      <c r="I31" s="36"/>
    </row>
    <row r="32" spans="1:9" x14ac:dyDescent="0.2">
      <c r="A32" s="75"/>
      <c r="B32" s="8"/>
      <c r="C32" s="8"/>
      <c r="D32" s="8"/>
      <c r="E32" s="8"/>
      <c r="F32" s="8"/>
      <c r="G32" s="8"/>
      <c r="H32" s="8"/>
      <c r="I32" s="76"/>
    </row>
    <row r="33" spans="1:9" x14ac:dyDescent="0.2">
      <c r="A33" s="75"/>
      <c r="B33" s="8"/>
      <c r="C33" s="8"/>
      <c r="D33" s="8"/>
      <c r="E33" s="8"/>
      <c r="F33" s="8"/>
      <c r="G33" s="8"/>
      <c r="H33" s="8"/>
      <c r="I33" s="76"/>
    </row>
    <row r="34" spans="1:9" x14ac:dyDescent="0.2">
      <c r="A34" s="75"/>
      <c r="B34" s="8"/>
      <c r="C34" s="8"/>
      <c r="D34" s="8"/>
      <c r="E34" s="8"/>
      <c r="F34" s="8"/>
      <c r="G34" s="8"/>
      <c r="H34" s="8"/>
      <c r="I34" s="76"/>
    </row>
    <row r="35" spans="1:9" x14ac:dyDescent="0.2">
      <c r="A35" s="75"/>
      <c r="B35" s="8"/>
      <c r="C35" s="8"/>
      <c r="D35" s="8"/>
      <c r="E35" s="8"/>
      <c r="F35" s="8"/>
      <c r="G35" s="8"/>
      <c r="H35" s="8"/>
      <c r="I35" s="76"/>
    </row>
    <row r="36" spans="1:9" x14ac:dyDescent="0.2">
      <c r="A36" s="75"/>
      <c r="B36" s="8"/>
      <c r="C36" s="8"/>
      <c r="D36" s="8"/>
      <c r="E36" s="8"/>
      <c r="F36" s="8"/>
      <c r="G36" s="8"/>
      <c r="H36" s="8"/>
      <c r="I36" s="76"/>
    </row>
    <row r="37" spans="1:9" x14ac:dyDescent="0.2">
      <c r="A37" s="77"/>
      <c r="B37" s="7"/>
      <c r="C37" s="7"/>
      <c r="D37" s="7"/>
      <c r="E37" s="7"/>
      <c r="F37" s="7"/>
      <c r="G37" s="7"/>
      <c r="H37" s="7"/>
      <c r="I37" s="78"/>
    </row>
  </sheetData>
  <mergeCells count="1">
    <mergeCell ref="A22:I22"/>
  </mergeCells>
  <phoneticPr fontId="0" type="noConversion"/>
  <pageMargins left="1.96" right="0.75" top="1.45" bottom="1" header="0.99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75" workbookViewId="0">
      <selection activeCell="B25" sqref="B25"/>
    </sheetView>
  </sheetViews>
  <sheetFormatPr baseColWidth="10" defaultRowHeight="12.75" x14ac:dyDescent="0.2"/>
  <cols>
    <col min="1" max="1" width="16.85546875" customWidth="1"/>
    <col min="2" max="2" width="50.5703125" customWidth="1"/>
    <col min="3" max="6" width="16.85546875" customWidth="1"/>
    <col min="7" max="7" width="7.28515625" customWidth="1"/>
  </cols>
  <sheetData>
    <row r="1" spans="1:6" x14ac:dyDescent="0.2">
      <c r="A1" s="11"/>
      <c r="B1" s="11"/>
      <c r="C1" s="11"/>
      <c r="D1" s="1" t="s">
        <v>525</v>
      </c>
      <c r="E1" s="2"/>
      <c r="F1" s="11"/>
    </row>
    <row r="2" spans="1:6" x14ac:dyDescent="0.2">
      <c r="A2" s="11"/>
      <c r="B2" s="11"/>
      <c r="C2" s="11"/>
      <c r="D2" s="1" t="s">
        <v>526</v>
      </c>
      <c r="E2" s="2"/>
      <c r="F2" s="11"/>
    </row>
    <row r="3" spans="1:6" x14ac:dyDescent="0.2">
      <c r="A3" s="11"/>
      <c r="B3" s="11"/>
      <c r="C3" s="11"/>
      <c r="D3" s="1" t="s">
        <v>527</v>
      </c>
      <c r="E3" s="2"/>
      <c r="F3" s="11"/>
    </row>
    <row r="4" spans="1:6" x14ac:dyDescent="0.2">
      <c r="A4" s="11"/>
      <c r="B4" s="11"/>
      <c r="C4" s="11"/>
      <c r="D4" s="2"/>
      <c r="E4" s="2"/>
      <c r="F4" s="2"/>
    </row>
    <row r="5" spans="1:6" x14ac:dyDescent="0.2">
      <c r="A5" s="10" t="s">
        <v>0</v>
      </c>
      <c r="B5" s="11"/>
      <c r="C5" s="11"/>
      <c r="D5" s="11"/>
      <c r="E5" s="10"/>
      <c r="F5" s="11"/>
    </row>
    <row r="6" spans="1:6" ht="9" customHeight="1" x14ac:dyDescent="0.2">
      <c r="A6" s="10"/>
      <c r="B6" s="11"/>
      <c r="C6" s="11"/>
      <c r="D6" s="11"/>
      <c r="E6" s="10"/>
      <c r="F6" s="11"/>
    </row>
    <row r="7" spans="1:6" x14ac:dyDescent="0.2">
      <c r="A7" s="10" t="s">
        <v>584</v>
      </c>
      <c r="B7" s="11"/>
      <c r="C7" s="11"/>
      <c r="D7" s="11"/>
      <c r="E7" s="10"/>
      <c r="F7" s="11"/>
    </row>
    <row r="8" spans="1:6" ht="9" customHeight="1" x14ac:dyDescent="0.2">
      <c r="A8" s="10"/>
      <c r="B8" s="11"/>
      <c r="C8" s="11"/>
      <c r="D8" s="10"/>
      <c r="E8" s="10"/>
      <c r="F8" s="11"/>
    </row>
    <row r="9" spans="1:6" ht="12.75" customHeight="1" x14ac:dyDescent="0.2">
      <c r="A9" s="10" t="s">
        <v>2</v>
      </c>
      <c r="B9" s="11"/>
      <c r="C9" s="11"/>
      <c r="D9" s="10"/>
      <c r="E9" s="10"/>
      <c r="F9" s="11"/>
    </row>
    <row r="10" spans="1:6" ht="9" customHeight="1" x14ac:dyDescent="0.2">
      <c r="A10" s="10"/>
      <c r="B10" s="11"/>
      <c r="C10" s="11"/>
      <c r="D10" s="10"/>
      <c r="E10" s="10"/>
      <c r="F10" s="11"/>
    </row>
    <row r="11" spans="1:6" x14ac:dyDescent="0.2">
      <c r="A11" s="10" t="s">
        <v>528</v>
      </c>
      <c r="B11" s="11"/>
      <c r="C11" s="11"/>
      <c r="D11" s="11"/>
      <c r="E11" s="11"/>
      <c r="F11" s="11"/>
    </row>
    <row r="12" spans="1:6" ht="21.75" customHeight="1" thickBot="1" x14ac:dyDescent="0.25">
      <c r="A12" s="32"/>
      <c r="B12" s="32"/>
      <c r="C12" s="32"/>
      <c r="D12" s="32"/>
      <c r="E12" s="32"/>
      <c r="F12" s="32"/>
    </row>
    <row r="13" spans="1:6" x14ac:dyDescent="0.2">
      <c r="A13" s="11"/>
      <c r="B13" s="11"/>
      <c r="C13" s="11"/>
      <c r="D13" s="11"/>
      <c r="E13" s="11"/>
      <c r="F13" s="11"/>
    </row>
    <row r="14" spans="1:6" x14ac:dyDescent="0.2">
      <c r="A14" s="37"/>
      <c r="B14" s="29"/>
      <c r="C14" s="14" t="s">
        <v>529</v>
      </c>
      <c r="D14" s="172" t="s">
        <v>530</v>
      </c>
      <c r="E14" s="172"/>
      <c r="F14" s="168"/>
    </row>
    <row r="15" spans="1:6" x14ac:dyDescent="0.2">
      <c r="A15" s="18" t="s">
        <v>531</v>
      </c>
      <c r="B15" s="18" t="s">
        <v>477</v>
      </c>
      <c r="C15" s="22" t="s">
        <v>532</v>
      </c>
      <c r="D15" s="167" t="s">
        <v>533</v>
      </c>
      <c r="E15" s="168"/>
      <c r="F15" s="26" t="s">
        <v>483</v>
      </c>
    </row>
    <row r="16" spans="1:6" x14ac:dyDescent="0.2">
      <c r="A16" s="18" t="s">
        <v>517</v>
      </c>
      <c r="B16" s="18" t="s">
        <v>602</v>
      </c>
      <c r="C16" s="17" t="s">
        <v>522</v>
      </c>
      <c r="D16" s="22"/>
      <c r="E16" s="14"/>
      <c r="F16" s="26" t="s">
        <v>534</v>
      </c>
    </row>
    <row r="17" spans="1:6" x14ac:dyDescent="0.2">
      <c r="A17" s="18" t="s">
        <v>515</v>
      </c>
      <c r="B17" s="18"/>
      <c r="C17" s="22" t="s">
        <v>535</v>
      </c>
      <c r="D17" s="22" t="s">
        <v>536</v>
      </c>
      <c r="E17" s="18" t="s">
        <v>537</v>
      </c>
      <c r="F17" s="26" t="s">
        <v>537</v>
      </c>
    </row>
    <row r="18" spans="1:6" x14ac:dyDescent="0.2">
      <c r="A18" s="18"/>
      <c r="B18" s="18"/>
      <c r="C18" s="22"/>
      <c r="D18" s="22"/>
      <c r="E18" s="18"/>
      <c r="F18" s="26"/>
    </row>
    <row r="19" spans="1:6" x14ac:dyDescent="0.2">
      <c r="A19" s="23" t="s">
        <v>479</v>
      </c>
      <c r="B19" s="23" t="s">
        <v>480</v>
      </c>
      <c r="C19" s="24" t="s">
        <v>481</v>
      </c>
      <c r="D19" s="24" t="s">
        <v>485</v>
      </c>
      <c r="E19" s="23" t="s">
        <v>486</v>
      </c>
      <c r="F19" s="27" t="s">
        <v>487</v>
      </c>
    </row>
    <row r="20" spans="1:6" x14ac:dyDescent="0.2">
      <c r="A20" s="11"/>
      <c r="B20" s="11"/>
      <c r="C20" s="11"/>
      <c r="D20" s="11"/>
      <c r="E20" s="11"/>
      <c r="F20" s="11"/>
    </row>
    <row r="21" spans="1:6" ht="15.95" customHeight="1" x14ac:dyDescent="0.2">
      <c r="A21" s="71"/>
      <c r="B21" s="51"/>
      <c r="C21" s="70"/>
      <c r="D21" s="70"/>
      <c r="E21" s="70"/>
      <c r="F21" s="70"/>
    </row>
    <row r="22" spans="1:6" ht="15.95" customHeight="1" x14ac:dyDescent="0.2">
      <c r="A22" s="71"/>
      <c r="B22" s="51"/>
      <c r="C22" s="70"/>
      <c r="D22" s="70"/>
      <c r="E22" s="70"/>
      <c r="F22" s="70"/>
    </row>
    <row r="23" spans="1:6" ht="15.95" customHeight="1" x14ac:dyDescent="0.2">
      <c r="A23" s="71"/>
      <c r="B23" s="51"/>
      <c r="C23" s="70"/>
      <c r="D23" s="70"/>
      <c r="E23" s="70"/>
      <c r="F23" s="70"/>
    </row>
    <row r="24" spans="1:6" ht="15.95" customHeight="1" x14ac:dyDescent="0.2">
      <c r="A24" s="71"/>
      <c r="B24" s="51"/>
      <c r="C24" s="70"/>
      <c r="D24" s="70"/>
      <c r="E24" s="70"/>
      <c r="F24" s="70"/>
    </row>
    <row r="25" spans="1:6" ht="15.95" customHeight="1" x14ac:dyDescent="0.2">
      <c r="A25" s="71"/>
      <c r="B25" s="51"/>
      <c r="C25" s="70"/>
      <c r="D25" s="70"/>
      <c r="E25" s="70"/>
      <c r="F25" s="70"/>
    </row>
    <row r="26" spans="1:6" ht="15.95" customHeight="1" x14ac:dyDescent="0.2">
      <c r="A26" s="39"/>
      <c r="B26" s="51"/>
      <c r="C26" s="70"/>
      <c r="D26" s="70"/>
      <c r="E26" s="70"/>
      <c r="F26" s="70"/>
    </row>
    <row r="27" spans="1:6" ht="15.95" customHeight="1" x14ac:dyDescent="0.2">
      <c r="A27" s="40"/>
      <c r="B27" s="40"/>
      <c r="C27" s="40"/>
      <c r="D27" s="40"/>
      <c r="E27" s="40"/>
      <c r="F27" s="40"/>
    </row>
    <row r="28" spans="1:6" ht="15.95" customHeight="1" x14ac:dyDescent="0.2">
      <c r="A28" s="40"/>
      <c r="B28" s="40"/>
      <c r="C28" s="40"/>
      <c r="D28" s="40"/>
      <c r="E28" s="40"/>
      <c r="F28" s="40"/>
    </row>
    <row r="29" spans="1:6" ht="15.95" customHeight="1" x14ac:dyDescent="0.2">
      <c r="A29" s="40"/>
      <c r="B29" s="40"/>
      <c r="C29" s="40"/>
      <c r="D29" s="40"/>
      <c r="E29" s="40"/>
      <c r="F29" s="40"/>
    </row>
    <row r="30" spans="1:6" ht="15.95" customHeight="1" x14ac:dyDescent="0.2">
      <c r="A30" s="40"/>
      <c r="B30" s="40"/>
      <c r="C30" s="40"/>
      <c r="D30" s="40"/>
      <c r="E30" s="40"/>
      <c r="F30" s="40"/>
    </row>
    <row r="31" spans="1:6" ht="15.95" customHeight="1" x14ac:dyDescent="0.2">
      <c r="A31" s="40"/>
      <c r="B31" s="40"/>
      <c r="C31" s="40"/>
      <c r="D31" s="40"/>
      <c r="E31" s="40"/>
      <c r="F31" s="40"/>
    </row>
    <row r="32" spans="1:6" ht="15.95" customHeight="1" x14ac:dyDescent="0.2">
      <c r="A32" s="40"/>
      <c r="B32" s="40"/>
      <c r="C32" s="40"/>
      <c r="D32" s="40"/>
      <c r="E32" s="40"/>
      <c r="F32" s="40"/>
    </row>
    <row r="33" spans="1:6" ht="15.95" customHeight="1" x14ac:dyDescent="0.2">
      <c r="A33" s="40"/>
      <c r="B33" s="40"/>
      <c r="C33" s="40"/>
      <c r="D33" s="40"/>
      <c r="E33" s="40"/>
      <c r="F33" s="40"/>
    </row>
    <row r="34" spans="1:6" ht="15.95" customHeight="1" x14ac:dyDescent="0.2">
      <c r="A34" s="35"/>
      <c r="B34" s="35"/>
      <c r="C34" s="35"/>
      <c r="D34" s="35"/>
      <c r="E34" s="35"/>
      <c r="F34" s="35"/>
    </row>
    <row r="35" spans="1:6" x14ac:dyDescent="0.2">
      <c r="A35" s="10" t="s">
        <v>585</v>
      </c>
      <c r="B35" s="11"/>
      <c r="C35" s="11"/>
      <c r="D35" s="11"/>
      <c r="E35" s="11"/>
      <c r="F35" s="11"/>
    </row>
    <row r="36" spans="1:6" x14ac:dyDescent="0.2">
      <c r="A36" s="10" t="s">
        <v>586</v>
      </c>
      <c r="B36" s="10"/>
      <c r="C36" s="10"/>
      <c r="D36" s="11"/>
      <c r="E36" s="11"/>
      <c r="F36" s="11"/>
    </row>
    <row r="37" spans="1:6" x14ac:dyDescent="0.2">
      <c r="A37" s="10"/>
      <c r="B37" s="10"/>
      <c r="C37" s="10"/>
    </row>
  </sheetData>
  <mergeCells count="2">
    <mergeCell ref="D15:E15"/>
    <mergeCell ref="D14:F14"/>
  </mergeCells>
  <phoneticPr fontId="0" type="noConversion"/>
  <printOptions horizontalCentered="1"/>
  <pageMargins left="0.78740157480314965" right="0.78740157480314965" top="1.26" bottom="1" header="0.81" footer="0"/>
  <pageSetup scale="80" orientation="landscape" horizontalDpi="4294967294" verticalDpi="300" r:id="rId1"/>
  <headerFooter alignWithMargins="0">
    <oddHeader>&amp;LMINISTERIO DE HACIENDA
Dirección General de Presupuesto Nacional
Ejercicio Presupuestario 2006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5" workbookViewId="0">
      <selection activeCell="A17" sqref="A17"/>
    </sheetView>
  </sheetViews>
  <sheetFormatPr baseColWidth="10" defaultRowHeight="12.75" x14ac:dyDescent="0.2"/>
  <cols>
    <col min="1" max="2" width="11" customWidth="1"/>
    <col min="3" max="3" width="39.28515625" customWidth="1"/>
    <col min="4" max="12" width="11.140625" customWidth="1"/>
  </cols>
  <sheetData>
    <row r="1" spans="1:12" x14ac:dyDescent="0.2">
      <c r="A1" s="11"/>
      <c r="B1" s="11"/>
      <c r="C1" s="11"/>
      <c r="D1" s="11"/>
      <c r="E1" s="2"/>
      <c r="F1" s="11"/>
      <c r="G1" s="11"/>
      <c r="H1" s="11"/>
      <c r="I1" s="1" t="s">
        <v>563</v>
      </c>
      <c r="J1" s="11"/>
      <c r="K1" s="11"/>
      <c r="L1" s="11"/>
    </row>
    <row r="2" spans="1:12" x14ac:dyDescent="0.2">
      <c r="A2" s="11"/>
      <c r="B2" s="11"/>
      <c r="C2" s="11"/>
      <c r="D2" s="11"/>
      <c r="E2" s="2"/>
      <c r="F2" s="11"/>
      <c r="G2" s="11"/>
      <c r="H2" s="11"/>
      <c r="I2" s="1" t="s">
        <v>564</v>
      </c>
      <c r="J2" s="11"/>
      <c r="K2" s="11"/>
      <c r="L2" s="11"/>
    </row>
    <row r="3" spans="1:12" x14ac:dyDescent="0.2">
      <c r="A3" s="11"/>
      <c r="B3" s="11"/>
      <c r="C3" s="11"/>
      <c r="D3" s="11"/>
      <c r="E3" s="2"/>
      <c r="F3" s="11"/>
      <c r="G3" s="11"/>
      <c r="H3" s="11"/>
      <c r="I3" s="1" t="s">
        <v>565</v>
      </c>
      <c r="J3" s="11"/>
      <c r="K3" s="11"/>
      <c r="L3" s="11"/>
    </row>
    <row r="4" spans="1:12" x14ac:dyDescent="0.2">
      <c r="A4" s="11"/>
      <c r="B4" s="11"/>
      <c r="C4" s="11"/>
      <c r="D4" s="2"/>
      <c r="E4" s="2"/>
      <c r="F4" s="2"/>
      <c r="G4" s="6"/>
      <c r="H4" s="11"/>
      <c r="I4" s="11"/>
      <c r="J4" s="11"/>
      <c r="K4" s="11"/>
      <c r="L4" s="11"/>
    </row>
    <row r="5" spans="1:12" x14ac:dyDescent="0.2">
      <c r="A5" s="10" t="s">
        <v>0</v>
      </c>
      <c r="B5" s="11"/>
      <c r="C5" s="11"/>
      <c r="D5" s="10"/>
      <c r="E5" s="11"/>
      <c r="F5" s="11"/>
      <c r="G5" s="11"/>
      <c r="H5" s="11"/>
      <c r="I5" s="10"/>
      <c r="J5" s="11"/>
      <c r="K5" s="11"/>
      <c r="L5" s="11"/>
    </row>
    <row r="6" spans="1:12" ht="6.75" customHeight="1" x14ac:dyDescent="0.2">
      <c r="A6" s="10"/>
      <c r="B6" s="11"/>
      <c r="C6" s="10"/>
      <c r="D6" s="11"/>
      <c r="E6" s="11"/>
      <c r="F6" s="11"/>
      <c r="G6" s="11"/>
      <c r="H6" s="11"/>
      <c r="I6" s="10"/>
      <c r="J6" s="11"/>
      <c r="K6" s="11"/>
      <c r="L6" s="11"/>
    </row>
    <row r="7" spans="1:12" x14ac:dyDescent="0.2">
      <c r="A7" s="10" t="s">
        <v>1</v>
      </c>
      <c r="B7" s="11"/>
      <c r="C7" s="11"/>
      <c r="D7" s="10"/>
      <c r="E7" s="11"/>
      <c r="F7" s="11"/>
      <c r="G7" s="11"/>
      <c r="H7" s="11"/>
      <c r="I7" s="10"/>
      <c r="J7" s="11"/>
      <c r="K7" s="11"/>
      <c r="L7" s="11"/>
    </row>
    <row r="8" spans="1:12" ht="6.75" customHeight="1" x14ac:dyDescent="0.2">
      <c r="A8" s="10"/>
      <c r="B8" s="11"/>
      <c r="C8" s="10"/>
      <c r="D8" s="10"/>
      <c r="E8" s="11"/>
      <c r="F8" s="11"/>
      <c r="G8" s="11"/>
      <c r="H8" s="11"/>
      <c r="I8" s="10"/>
      <c r="J8" s="11"/>
      <c r="K8" s="11"/>
      <c r="L8" s="11"/>
    </row>
    <row r="9" spans="1:12" x14ac:dyDescent="0.2">
      <c r="A9" s="10" t="s">
        <v>2</v>
      </c>
      <c r="B9" s="11"/>
      <c r="C9" s="10"/>
      <c r="D9" s="10"/>
      <c r="E9" s="11"/>
      <c r="F9" s="11"/>
      <c r="G9" s="11"/>
      <c r="H9" s="11"/>
      <c r="I9" s="10"/>
      <c r="J9" s="11"/>
      <c r="K9" s="11"/>
      <c r="L9" s="11"/>
    </row>
    <row r="10" spans="1:12" ht="6.75" customHeight="1" x14ac:dyDescent="0.2">
      <c r="A10" s="10"/>
      <c r="B10" s="11"/>
      <c r="C10" s="10"/>
      <c r="D10" s="10"/>
      <c r="E10" s="11"/>
      <c r="F10" s="11"/>
      <c r="G10" s="11"/>
      <c r="H10" s="11"/>
      <c r="I10" s="10"/>
      <c r="J10" s="11"/>
      <c r="K10" s="11"/>
      <c r="L10" s="11"/>
    </row>
    <row r="11" spans="1:12" x14ac:dyDescent="0.2">
      <c r="A11" s="10" t="s">
        <v>566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3.5" thickBo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">
      <c r="A15" s="25"/>
      <c r="B15" s="13"/>
      <c r="C15" s="25"/>
      <c r="D15" s="15"/>
      <c r="E15" s="12"/>
      <c r="F15" s="29"/>
      <c r="G15" s="14"/>
      <c r="H15" s="28"/>
      <c r="I15" s="14"/>
      <c r="J15" s="29"/>
      <c r="K15" s="12"/>
      <c r="L15" s="12"/>
    </row>
    <row r="16" spans="1:12" x14ac:dyDescent="0.2">
      <c r="A16" s="20" t="s">
        <v>476</v>
      </c>
      <c r="B16" s="17" t="s">
        <v>580</v>
      </c>
      <c r="C16" s="20" t="s">
        <v>560</v>
      </c>
      <c r="D16" s="22" t="s">
        <v>529</v>
      </c>
      <c r="E16" s="16" t="s">
        <v>567</v>
      </c>
      <c r="F16" s="21" t="s">
        <v>568</v>
      </c>
      <c r="G16" s="18" t="s">
        <v>569</v>
      </c>
      <c r="H16" s="19" t="s">
        <v>570</v>
      </c>
      <c r="I16" s="18" t="s">
        <v>571</v>
      </c>
      <c r="J16" s="21" t="s">
        <v>572</v>
      </c>
      <c r="K16" s="16" t="s">
        <v>573</v>
      </c>
      <c r="L16" s="16" t="s">
        <v>483</v>
      </c>
    </row>
    <row r="17" spans="1:12" x14ac:dyDescent="0.2">
      <c r="A17" s="20" t="s">
        <v>517</v>
      </c>
      <c r="B17" s="26" t="s">
        <v>574</v>
      </c>
      <c r="C17" s="20"/>
      <c r="D17" s="22" t="s">
        <v>575</v>
      </c>
      <c r="E17" s="16"/>
      <c r="F17" s="21" t="s">
        <v>576</v>
      </c>
      <c r="G17" s="18" t="s">
        <v>575</v>
      </c>
      <c r="H17" s="19"/>
      <c r="I17" s="18" t="s">
        <v>577</v>
      </c>
      <c r="J17" s="21" t="s">
        <v>578</v>
      </c>
      <c r="K17" s="16"/>
      <c r="L17" s="16"/>
    </row>
    <row r="18" spans="1:12" x14ac:dyDescent="0.2">
      <c r="A18" s="22" t="s">
        <v>515</v>
      </c>
      <c r="B18" s="26"/>
      <c r="C18" s="22"/>
      <c r="D18" s="22"/>
      <c r="E18" s="18"/>
      <c r="F18" s="21"/>
      <c r="G18" s="18"/>
      <c r="H18" s="21"/>
      <c r="I18" s="18"/>
      <c r="J18" s="21"/>
      <c r="K18" s="18"/>
      <c r="L18" s="18"/>
    </row>
    <row r="19" spans="1:12" x14ac:dyDescent="0.2">
      <c r="A19" s="24" t="s">
        <v>479</v>
      </c>
      <c r="B19" s="27" t="s">
        <v>480</v>
      </c>
      <c r="C19" s="24" t="s">
        <v>481</v>
      </c>
      <c r="D19" s="24" t="s">
        <v>485</v>
      </c>
      <c r="E19" s="23" t="s">
        <v>486</v>
      </c>
      <c r="F19" s="30" t="s">
        <v>487</v>
      </c>
      <c r="G19" s="23" t="s">
        <v>488</v>
      </c>
      <c r="H19" s="30" t="s">
        <v>489</v>
      </c>
      <c r="I19" s="23" t="s">
        <v>490</v>
      </c>
      <c r="J19" s="30" t="s">
        <v>491</v>
      </c>
      <c r="K19" s="23" t="s">
        <v>559</v>
      </c>
      <c r="L19" s="23" t="s">
        <v>579</v>
      </c>
    </row>
    <row r="20" spans="1:1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5.95" customHeight="1" x14ac:dyDescent="0.2">
      <c r="A21" s="71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2" ht="15.95" customHeight="1" x14ac:dyDescent="0.2">
      <c r="A22" s="71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 ht="15.95" customHeight="1" x14ac:dyDescent="0.2">
      <c r="A23" s="71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ht="15.95" customHeight="1" x14ac:dyDescent="0.2">
      <c r="A24" s="71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2" ht="15.95" customHeigh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  <row r="26" spans="1:12" ht="15.95" customHeight="1" x14ac:dyDescent="0.2">
      <c r="A26" s="39"/>
      <c r="B26" s="70"/>
      <c r="C26" s="70"/>
      <c r="D26" s="70"/>
      <c r="E26" s="70"/>
      <c r="F26" s="70"/>
      <c r="G26" s="70"/>
      <c r="H26" s="70"/>
      <c r="I26" s="40"/>
      <c r="J26" s="40"/>
      <c r="K26" s="40"/>
      <c r="L26" s="40"/>
    </row>
    <row r="27" spans="1:12" ht="15.9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5.9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5.9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15.9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9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9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honeticPr fontId="0" type="noConversion"/>
  <printOptions horizontalCentered="1"/>
  <pageMargins left="0.78740157480314965" right="0.78740157480314965" top="1.84" bottom="1" header="1.2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2006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="75" workbookViewId="0">
      <selection activeCell="C24" sqref="C24"/>
    </sheetView>
  </sheetViews>
  <sheetFormatPr baseColWidth="10" defaultRowHeight="12.75" x14ac:dyDescent="0.2"/>
  <cols>
    <col min="1" max="1" width="60.28515625" customWidth="1"/>
    <col min="2" max="4" width="25.7109375" customWidth="1"/>
  </cols>
  <sheetData>
    <row r="1" spans="1:5" x14ac:dyDescent="0.2">
      <c r="A1" s="9"/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1" t="s">
        <v>499</v>
      </c>
      <c r="D4" s="35"/>
      <c r="E4" s="35"/>
    </row>
    <row r="5" spans="1:5" x14ac:dyDescent="0.2">
      <c r="A5" s="35"/>
      <c r="B5" s="35"/>
      <c r="C5" s="1" t="s">
        <v>500</v>
      </c>
      <c r="D5" s="35"/>
      <c r="E5" s="35"/>
    </row>
    <row r="6" spans="1:5" x14ac:dyDescent="0.2">
      <c r="A6" s="35"/>
      <c r="B6" s="35"/>
      <c r="C6" s="1" t="s">
        <v>501</v>
      </c>
      <c r="D6" s="35"/>
      <c r="E6" s="35"/>
    </row>
    <row r="7" spans="1:5" x14ac:dyDescent="0.2">
      <c r="A7" s="35"/>
      <c r="B7" s="35"/>
      <c r="C7" s="35"/>
      <c r="D7" s="35"/>
      <c r="E7" s="35"/>
    </row>
    <row r="8" spans="1:5" x14ac:dyDescent="0.2">
      <c r="A8" s="35"/>
      <c r="B8" s="35"/>
      <c r="C8" s="35"/>
      <c r="D8" s="35"/>
      <c r="E8" s="35"/>
    </row>
    <row r="9" spans="1:5" x14ac:dyDescent="0.2">
      <c r="A9" s="72" t="s">
        <v>506</v>
      </c>
      <c r="B9" s="35"/>
      <c r="C9" s="35"/>
      <c r="D9" s="35"/>
      <c r="E9" s="35"/>
    </row>
    <row r="10" spans="1:5" ht="9" customHeight="1" x14ac:dyDescent="0.2">
      <c r="A10" s="72"/>
      <c r="B10" s="35"/>
      <c r="C10" s="35"/>
      <c r="D10" s="35"/>
      <c r="E10" s="35"/>
    </row>
    <row r="11" spans="1:5" x14ac:dyDescent="0.2">
      <c r="A11" s="72" t="s">
        <v>1</v>
      </c>
      <c r="B11" s="35"/>
      <c r="C11" s="35"/>
      <c r="D11" s="35"/>
      <c r="E11" s="35"/>
    </row>
    <row r="12" spans="1:5" ht="9" customHeight="1" x14ac:dyDescent="0.2">
      <c r="A12" s="72"/>
      <c r="B12" s="35"/>
      <c r="C12" s="35"/>
      <c r="D12" s="35"/>
      <c r="E12" s="35"/>
    </row>
    <row r="13" spans="1:5" x14ac:dyDescent="0.2">
      <c r="A13" s="72" t="s">
        <v>2</v>
      </c>
      <c r="B13" s="35"/>
      <c r="C13" s="35"/>
      <c r="D13" s="35"/>
      <c r="E13" s="35"/>
    </row>
    <row r="14" spans="1:5" ht="21.75" customHeight="1" x14ac:dyDescent="0.2">
      <c r="A14" s="35"/>
      <c r="B14" s="35"/>
      <c r="C14" s="35"/>
      <c r="D14" s="35"/>
      <c r="E14" s="35"/>
    </row>
    <row r="15" spans="1:5" x14ac:dyDescent="0.2">
      <c r="A15" s="35" t="s">
        <v>502</v>
      </c>
      <c r="B15" s="35"/>
      <c r="C15" s="35"/>
      <c r="D15" s="35"/>
      <c r="E15" s="35"/>
    </row>
    <row r="16" spans="1:5" ht="13.5" thickBot="1" x14ac:dyDescent="0.25">
      <c r="A16" s="32"/>
      <c r="B16" s="32"/>
      <c r="C16" s="32"/>
      <c r="D16" s="32"/>
      <c r="E16" s="35"/>
    </row>
    <row r="17" spans="1:5" x14ac:dyDescent="0.2">
      <c r="A17" s="35"/>
      <c r="B17" s="35"/>
      <c r="C17" s="35"/>
      <c r="D17" s="35"/>
      <c r="E17" s="35"/>
    </row>
    <row r="18" spans="1:5" ht="24" x14ac:dyDescent="0.2">
      <c r="A18" s="73" t="s">
        <v>503</v>
      </c>
      <c r="B18" s="73" t="s">
        <v>599</v>
      </c>
      <c r="C18" s="73" t="s">
        <v>600</v>
      </c>
      <c r="D18" s="73" t="s">
        <v>504</v>
      </c>
      <c r="E18" s="11"/>
    </row>
    <row r="19" spans="1:5" x14ac:dyDescent="0.2">
      <c r="A19" s="40"/>
      <c r="B19" s="40"/>
      <c r="C19" s="40"/>
      <c r="D19" s="40"/>
      <c r="E19" s="11"/>
    </row>
    <row r="20" spans="1:5" x14ac:dyDescent="0.2">
      <c r="A20" s="40"/>
      <c r="B20" s="40"/>
      <c r="C20" s="40"/>
      <c r="D20" s="40"/>
      <c r="E20" s="11"/>
    </row>
    <row r="21" spans="1:5" x14ac:dyDescent="0.2">
      <c r="A21" s="40"/>
      <c r="B21" s="40"/>
      <c r="C21" s="40"/>
      <c r="D21" s="40"/>
      <c r="E21" s="11"/>
    </row>
    <row r="22" spans="1:5" x14ac:dyDescent="0.2">
      <c r="A22" s="40"/>
      <c r="B22" s="40"/>
      <c r="C22" s="40"/>
      <c r="D22" s="40"/>
      <c r="E22" s="11"/>
    </row>
    <row r="23" spans="1:5" x14ac:dyDescent="0.2">
      <c r="A23" s="40"/>
      <c r="B23" s="40"/>
      <c r="C23" s="40"/>
      <c r="D23" s="40"/>
      <c r="E23" s="11"/>
    </row>
    <row r="24" spans="1:5" x14ac:dyDescent="0.2">
      <c r="A24" s="40"/>
      <c r="B24" s="40"/>
      <c r="C24" s="40"/>
      <c r="D24" s="40"/>
      <c r="E24" s="11"/>
    </row>
    <row r="25" spans="1:5" x14ac:dyDescent="0.2">
      <c r="A25" s="40"/>
      <c r="B25" s="40"/>
      <c r="C25" s="40"/>
      <c r="D25" s="40"/>
      <c r="E25" s="11"/>
    </row>
    <row r="26" spans="1:5" x14ac:dyDescent="0.2">
      <c r="A26" s="40"/>
      <c r="B26" s="40"/>
      <c r="C26" s="40"/>
      <c r="D26" s="40"/>
      <c r="E26" s="11"/>
    </row>
    <row r="27" spans="1:5" x14ac:dyDescent="0.2">
      <c r="A27" s="40"/>
      <c r="B27" s="40"/>
      <c r="C27" s="40"/>
      <c r="D27" s="40"/>
      <c r="E27" s="11"/>
    </row>
    <row r="28" spans="1:5" x14ac:dyDescent="0.2">
      <c r="A28" s="40"/>
      <c r="B28" s="40"/>
      <c r="C28" s="40"/>
      <c r="D28" s="40"/>
      <c r="E28" s="11"/>
    </row>
    <row r="29" spans="1:5" x14ac:dyDescent="0.2">
      <c r="A29" s="74"/>
      <c r="B29" s="172" t="s">
        <v>505</v>
      </c>
      <c r="C29" s="168"/>
      <c r="D29" s="40"/>
      <c r="E29" s="11"/>
    </row>
    <row r="30" spans="1:5" x14ac:dyDescent="0.2">
      <c r="A30" s="11"/>
      <c r="B30" s="11"/>
      <c r="C30" s="11"/>
      <c r="D30" s="11"/>
      <c r="E30" s="11"/>
    </row>
    <row r="31" spans="1:5" x14ac:dyDescent="0.2">
      <c r="A31" s="11"/>
      <c r="B31" s="11"/>
      <c r="C31" s="11"/>
      <c r="D31" s="11"/>
      <c r="E31" s="11"/>
    </row>
    <row r="32" spans="1:5" x14ac:dyDescent="0.2">
      <c r="A32" s="11"/>
      <c r="B32" s="11"/>
      <c r="C32" s="11"/>
      <c r="D32" s="11"/>
      <c r="E32" s="11"/>
    </row>
  </sheetData>
  <mergeCells count="1">
    <mergeCell ref="B29:C29"/>
  </mergeCells>
  <phoneticPr fontId="0" type="noConversion"/>
  <pageMargins left="1.2" right="0.75" top="1.8" bottom="1" header="1.31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1" sqref="D11"/>
    </sheetView>
  </sheetViews>
  <sheetFormatPr baseColWidth="10" defaultRowHeight="12.75" x14ac:dyDescent="0.2"/>
  <cols>
    <col min="1" max="1" width="28.85546875" bestFit="1" customWidth="1"/>
    <col min="3" max="3" width="16.5703125" bestFit="1" customWidth="1"/>
    <col min="4" max="4" width="17.140625" bestFit="1" customWidth="1"/>
  </cols>
  <sheetData>
    <row r="1" spans="1:4" x14ac:dyDescent="0.2">
      <c r="A1" s="228" t="s">
        <v>665</v>
      </c>
      <c r="B1" s="230" t="s">
        <v>666</v>
      </c>
      <c r="C1" s="232" t="s">
        <v>667</v>
      </c>
      <c r="D1" s="233"/>
    </row>
    <row r="2" spans="1:4" ht="13.5" thickBot="1" x14ac:dyDescent="0.25">
      <c r="A2" s="229"/>
      <c r="B2" s="231"/>
      <c r="C2" s="103" t="s">
        <v>668</v>
      </c>
      <c r="D2" s="104" t="s">
        <v>669</v>
      </c>
    </row>
    <row r="3" spans="1:4" x14ac:dyDescent="0.2">
      <c r="A3" s="105" t="s">
        <v>633</v>
      </c>
      <c r="B3" s="106">
        <v>0.55000000000000004</v>
      </c>
      <c r="C3" s="107">
        <f>($C$7*B3)/1000000</f>
        <v>5504.6349136310855</v>
      </c>
      <c r="D3" s="108">
        <f>($D$7*B3)/1000000</f>
        <v>714.34171081301702</v>
      </c>
    </row>
    <row r="4" spans="1:4" x14ac:dyDescent="0.2">
      <c r="A4" s="109" t="s">
        <v>670</v>
      </c>
      <c r="B4" s="110">
        <v>0.35</v>
      </c>
      <c r="C4" s="111">
        <f>($C$7*B4)/1000000</f>
        <v>3502.9494904925091</v>
      </c>
      <c r="D4" s="112">
        <f>($D$7*B4)/1000000</f>
        <v>454.58108869919266</v>
      </c>
    </row>
    <row r="5" spans="1:4" ht="13.5" thickBot="1" x14ac:dyDescent="0.25">
      <c r="A5" s="113" t="s">
        <v>634</v>
      </c>
      <c r="B5" s="114">
        <v>0.1</v>
      </c>
      <c r="C5" s="115">
        <f>($C$7*B5)/1000000</f>
        <v>1000.8427115692882</v>
      </c>
      <c r="D5" s="116">
        <f>($D$7*B5)/1000000</f>
        <v>129.88031105691218</v>
      </c>
    </row>
    <row r="7" spans="1:4" x14ac:dyDescent="0.2">
      <c r="A7" s="65" t="s">
        <v>671</v>
      </c>
      <c r="C7" s="117">
        <f>+'F5'!D19+'F5'!D21+'F5'!D22+'F5'!D24+'F5'!E19+'F5'!E21+'F5'!E22+'F5'!E24</f>
        <v>10008427115.692883</v>
      </c>
      <c r="D7" s="117">
        <f>+'F5'!D20+'F5'!D23+'F5'!E20+'F5'!E23</f>
        <v>1298803110.5691218</v>
      </c>
    </row>
    <row r="8" spans="1:4" x14ac:dyDescent="0.2">
      <c r="D8" s="100">
        <f>(C7+D7)-('F5'!D26+'F5'!E26)</f>
        <v>0</v>
      </c>
    </row>
    <row r="9" spans="1:4" x14ac:dyDescent="0.2">
      <c r="D9" s="100">
        <f>(SUM(C3:D5))-SUM(C7:D7)/1000000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31"/>
  <sheetViews>
    <sheetView view="pageBreakPreview" topLeftCell="A14" zoomScale="160" zoomScaleNormal="100" zoomScaleSheetLayoutView="160" workbookViewId="0">
      <selection activeCell="F25" sqref="F25"/>
    </sheetView>
  </sheetViews>
  <sheetFormatPr baseColWidth="10" defaultRowHeight="12.75" x14ac:dyDescent="0.2"/>
  <cols>
    <col min="1" max="1" width="27" bestFit="1" customWidth="1"/>
    <col min="2" max="2" width="16.140625" customWidth="1"/>
    <col min="3" max="3" width="15.28515625" customWidth="1"/>
    <col min="4" max="4" width="16.7109375" style="125" customWidth="1"/>
    <col min="5" max="5" width="14.7109375" style="125" customWidth="1"/>
    <col min="6" max="6" width="15.28515625" customWidth="1"/>
    <col min="7" max="7" width="16.140625" customWidth="1"/>
    <col min="9" max="9" width="16.5703125" bestFit="1" customWidth="1"/>
  </cols>
  <sheetData>
    <row r="2" spans="1:7" ht="13.9" customHeight="1" x14ac:dyDescent="0.2"/>
    <row r="3" spans="1:7" ht="13.9" customHeight="1" x14ac:dyDescent="0.2">
      <c r="C3" s="1" t="s">
        <v>648</v>
      </c>
      <c r="D3" s="135"/>
    </row>
    <row r="4" spans="1:7" x14ac:dyDescent="0.2">
      <c r="C4" s="1" t="s">
        <v>649</v>
      </c>
      <c r="D4" s="135"/>
    </row>
    <row r="5" spans="1:7" x14ac:dyDescent="0.2">
      <c r="C5" s="1" t="s">
        <v>650</v>
      </c>
      <c r="D5" s="135"/>
    </row>
    <row r="6" spans="1:7" x14ac:dyDescent="0.2">
      <c r="C6" s="1" t="s">
        <v>651</v>
      </c>
      <c r="D6" s="135"/>
    </row>
    <row r="7" spans="1:7" x14ac:dyDescent="0.2">
      <c r="C7" s="1"/>
      <c r="D7" s="135"/>
    </row>
    <row r="8" spans="1:7" x14ac:dyDescent="0.2">
      <c r="C8" s="1"/>
      <c r="D8" s="135"/>
    </row>
    <row r="9" spans="1:7" x14ac:dyDescent="0.2">
      <c r="A9" s="11"/>
      <c r="B9" s="11"/>
      <c r="C9" s="11"/>
      <c r="D9" s="135"/>
    </row>
    <row r="10" spans="1:7" x14ac:dyDescent="0.2">
      <c r="A10" s="11"/>
      <c r="B10" s="11"/>
      <c r="C10" s="11"/>
      <c r="D10" s="135"/>
    </row>
    <row r="11" spans="1:7" ht="13.5" thickBot="1" x14ac:dyDescent="0.25">
      <c r="A11" s="32"/>
      <c r="B11" s="32"/>
      <c r="C11" s="32"/>
      <c r="D11" s="137"/>
      <c r="E11" s="137"/>
      <c r="F11" s="32"/>
      <c r="G11" s="32"/>
    </row>
    <row r="12" spans="1:7" x14ac:dyDescent="0.2">
      <c r="A12" s="11"/>
      <c r="B12" s="11"/>
      <c r="C12" s="11"/>
      <c r="D12" s="135"/>
    </row>
    <row r="13" spans="1:7" x14ac:dyDescent="0.2">
      <c r="A13" s="11"/>
      <c r="B13" s="11"/>
      <c r="C13" s="11"/>
      <c r="D13" s="135"/>
    </row>
    <row r="14" spans="1:7" ht="13.15" customHeight="1" x14ac:dyDescent="0.2">
      <c r="A14" s="13"/>
      <c r="B14" s="163" t="s">
        <v>652</v>
      </c>
      <c r="C14" s="163" t="s">
        <v>653</v>
      </c>
      <c r="D14" s="140" t="s">
        <v>655</v>
      </c>
      <c r="E14" s="169" t="s">
        <v>691</v>
      </c>
      <c r="F14" s="169" t="s">
        <v>690</v>
      </c>
      <c r="G14" s="14"/>
    </row>
    <row r="15" spans="1:7" x14ac:dyDescent="0.2">
      <c r="A15" s="26" t="s">
        <v>654</v>
      </c>
      <c r="B15" s="164"/>
      <c r="C15" s="164"/>
      <c r="D15" s="141" t="s">
        <v>664</v>
      </c>
      <c r="E15" s="170"/>
      <c r="F15" s="170"/>
      <c r="G15" s="102" t="s">
        <v>128</v>
      </c>
    </row>
    <row r="16" spans="1:7" x14ac:dyDescent="0.2">
      <c r="A16" s="26"/>
      <c r="B16" s="164"/>
      <c r="C16" s="164"/>
      <c r="D16" s="142" t="s">
        <v>478</v>
      </c>
      <c r="E16" s="170"/>
      <c r="F16" s="170"/>
      <c r="G16" s="18"/>
    </row>
    <row r="17" spans="1:9" x14ac:dyDescent="0.2">
      <c r="A17" s="27"/>
      <c r="B17" s="27"/>
      <c r="C17" s="27"/>
      <c r="D17" s="143"/>
      <c r="E17" s="171"/>
      <c r="F17" s="171"/>
      <c r="G17" s="23"/>
    </row>
    <row r="18" spans="1:9" x14ac:dyDescent="0.2">
      <c r="A18" s="11"/>
      <c r="B18" s="11"/>
      <c r="C18" s="11"/>
      <c r="D18" s="135"/>
      <c r="E18" s="135"/>
      <c r="F18" s="11"/>
      <c r="G18" s="11"/>
    </row>
    <row r="19" spans="1:9" x14ac:dyDescent="0.2">
      <c r="A19" s="40" t="s">
        <v>129</v>
      </c>
      <c r="B19" s="97" t="s">
        <v>656</v>
      </c>
      <c r="C19" s="40" t="s">
        <v>657</v>
      </c>
      <c r="D19" s="101">
        <f>+[1]F5!H19</f>
        <v>1223802102.9545591</v>
      </c>
      <c r="E19" s="101">
        <f>+[2]F5!K19</f>
        <v>7179970138.810153</v>
      </c>
      <c r="F19" s="101">
        <f>+[3]F5!H19</f>
        <v>835734892.39237571</v>
      </c>
      <c r="G19" s="101">
        <f t="shared" ref="G19:G23" si="0">+SUM(D19:F19)</f>
        <v>9239507134.1570873</v>
      </c>
    </row>
    <row r="20" spans="1:9" x14ac:dyDescent="0.2">
      <c r="A20" s="40" t="s">
        <v>129</v>
      </c>
      <c r="B20" s="97" t="s">
        <v>658</v>
      </c>
      <c r="C20" s="40" t="s">
        <v>659</v>
      </c>
      <c r="D20" s="101">
        <f>+[1]F5!H20</f>
        <v>84781363.709316596</v>
      </c>
      <c r="E20" s="101">
        <f>+[2]F5!K20</f>
        <v>499569446.85980529</v>
      </c>
      <c r="F20" s="101">
        <f>+[3]F5!H20</f>
        <v>58155341.004007339</v>
      </c>
      <c r="G20" s="101">
        <f t="shared" si="0"/>
        <v>642506151.57312918</v>
      </c>
    </row>
    <row r="21" spans="1:9" x14ac:dyDescent="0.2">
      <c r="A21" s="40" t="s">
        <v>3</v>
      </c>
      <c r="B21" s="97" t="s">
        <v>656</v>
      </c>
      <c r="C21" s="40" t="s">
        <v>657</v>
      </c>
      <c r="D21" s="101">
        <f>+[1]F5!H21</f>
        <v>1228875000</v>
      </c>
      <c r="E21" s="101">
        <f>+[2]F5!K21</f>
        <v>0</v>
      </c>
      <c r="F21" s="101">
        <f>+[3]F5!H21</f>
        <v>7541300</v>
      </c>
      <c r="G21" s="101">
        <f t="shared" si="0"/>
        <v>1236416300</v>
      </c>
    </row>
    <row r="22" spans="1:9" x14ac:dyDescent="0.2">
      <c r="A22" s="40" t="s">
        <v>195</v>
      </c>
      <c r="B22" s="97" t="s">
        <v>656</v>
      </c>
      <c r="C22" s="40" t="s">
        <v>657</v>
      </c>
      <c r="D22" s="101">
        <f>+[1]F5!H22</f>
        <v>57348380</v>
      </c>
      <c r="E22" s="101">
        <f>+[2]F5!K22</f>
        <v>0</v>
      </c>
      <c r="F22" s="101">
        <f>+[3]F5!H22</f>
        <v>0</v>
      </c>
      <c r="G22" s="101">
        <f t="shared" si="0"/>
        <v>57348380</v>
      </c>
    </row>
    <row r="23" spans="1:9" x14ac:dyDescent="0.2">
      <c r="A23" s="40" t="s">
        <v>355</v>
      </c>
      <c r="B23" s="97" t="s">
        <v>658</v>
      </c>
      <c r="C23" s="40" t="s">
        <v>659</v>
      </c>
      <c r="D23" s="101">
        <f>+[1]F5!H23</f>
        <v>714452300</v>
      </c>
      <c r="E23" s="101">
        <f>+[2]F5!K23</f>
        <v>0</v>
      </c>
      <c r="F23" s="101">
        <f>+[3]F5!H23</f>
        <v>0</v>
      </c>
      <c r="G23" s="101">
        <f t="shared" si="0"/>
        <v>714452300</v>
      </c>
    </row>
    <row r="24" spans="1:9" x14ac:dyDescent="0.2">
      <c r="A24" s="40" t="s">
        <v>408</v>
      </c>
      <c r="B24" s="97" t="s">
        <v>656</v>
      </c>
      <c r="C24" s="40" t="s">
        <v>657</v>
      </c>
      <c r="D24" s="101">
        <f>+[1]F5!H24</f>
        <v>218644315.43978915</v>
      </c>
      <c r="E24" s="101">
        <f>+[2]F5!K24</f>
        <v>99787178.488381207</v>
      </c>
      <c r="F24" s="101">
        <f>+[3]F5!H24</f>
        <v>11617780.121638196</v>
      </c>
      <c r="G24" s="101">
        <f>+SUM(D24:F24)</f>
        <v>330049274.0498085</v>
      </c>
    </row>
    <row r="25" spans="1:9" x14ac:dyDescent="0.2">
      <c r="A25" s="11"/>
      <c r="B25" s="11"/>
      <c r="C25" s="11"/>
      <c r="D25" s="135"/>
      <c r="E25" s="135"/>
      <c r="F25" s="11"/>
      <c r="G25" s="101"/>
    </row>
    <row r="26" spans="1:9" x14ac:dyDescent="0.2">
      <c r="A26" s="11"/>
      <c r="B26" s="167" t="s">
        <v>660</v>
      </c>
      <c r="C26" s="168"/>
      <c r="D26" s="101">
        <f>SUM(D19:D24)</f>
        <v>3527903462.1036649</v>
      </c>
      <c r="E26" s="101">
        <f>SUM(E19:E24)</f>
        <v>7779326764.1583395</v>
      </c>
      <c r="F26" s="98">
        <f>SUM(F19:F24)</f>
        <v>913049313.51802123</v>
      </c>
      <c r="G26" s="101">
        <f>+SUM(D26:F26)</f>
        <v>12220279539.780025</v>
      </c>
    </row>
    <row r="27" spans="1:9" x14ac:dyDescent="0.2">
      <c r="A27" s="11"/>
      <c r="B27" s="11"/>
      <c r="C27" s="11"/>
      <c r="D27" s="150"/>
      <c r="E27" s="150"/>
      <c r="F27" s="99"/>
      <c r="G27" s="99"/>
    </row>
    <row r="28" spans="1:9" x14ac:dyDescent="0.2">
      <c r="A28" s="11"/>
      <c r="B28" s="11"/>
      <c r="C28" s="11"/>
      <c r="D28" s="150"/>
      <c r="I28" s="131"/>
    </row>
    <row r="29" spans="1:9" x14ac:dyDescent="0.2">
      <c r="I29" s="131"/>
    </row>
    <row r="30" spans="1:9" x14ac:dyDescent="0.2">
      <c r="I30" s="131"/>
    </row>
    <row r="31" spans="1:9" x14ac:dyDescent="0.2">
      <c r="I31" s="131"/>
    </row>
  </sheetData>
  <mergeCells count="5">
    <mergeCell ref="B14:B16"/>
    <mergeCell ref="C14:C16"/>
    <mergeCell ref="B26:C26"/>
    <mergeCell ref="F14:F17"/>
    <mergeCell ref="E14:E17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51"/>
  <sheetViews>
    <sheetView showGridLines="0" zoomScaleNormal="75" workbookViewId="0">
      <selection activeCell="A16" sqref="A16:I19"/>
    </sheetView>
  </sheetViews>
  <sheetFormatPr baseColWidth="10" defaultRowHeight="12.75" x14ac:dyDescent="0.2"/>
  <cols>
    <col min="1" max="1" width="17.28515625" customWidth="1"/>
    <col min="3" max="3" width="25.85546875" customWidth="1"/>
    <col min="5" max="5" width="14.28515625" customWidth="1"/>
    <col min="6" max="6" width="13.140625" customWidth="1"/>
    <col min="7" max="7" width="13.7109375" customWidth="1"/>
    <col min="8" max="8" width="8" customWidth="1"/>
    <col min="9" max="9" width="15" customWidth="1"/>
    <col min="10" max="10" width="3.140625" customWidth="1"/>
  </cols>
  <sheetData>
    <row r="1" spans="1:9" x14ac:dyDescent="0.2">
      <c r="A1" s="11"/>
      <c r="B1" s="11"/>
      <c r="C1" s="11"/>
      <c r="D1" s="11"/>
      <c r="E1" s="11"/>
      <c r="F1" s="1"/>
      <c r="G1" s="11"/>
    </row>
    <row r="2" spans="1:9" ht="5.25" customHeight="1" x14ac:dyDescent="0.2">
      <c r="A2" s="11"/>
      <c r="B2" s="11"/>
      <c r="C2" s="11"/>
      <c r="D2" s="11"/>
      <c r="E2" s="11"/>
      <c r="F2" s="11"/>
      <c r="G2" s="11"/>
    </row>
    <row r="3" spans="1:9" ht="12" customHeight="1" x14ac:dyDescent="0.2">
      <c r="A3" s="11"/>
      <c r="B3" s="11"/>
      <c r="C3" s="11"/>
      <c r="D3" s="11"/>
      <c r="E3" s="82"/>
      <c r="G3" s="193" t="s">
        <v>624</v>
      </c>
      <c r="H3" s="193"/>
      <c r="I3" s="193"/>
    </row>
    <row r="4" spans="1:9" ht="12" customHeight="1" x14ac:dyDescent="0.2">
      <c r="A4" s="11"/>
      <c r="B4" s="11"/>
      <c r="C4" s="11"/>
      <c r="D4" s="11"/>
      <c r="E4" s="83"/>
      <c r="G4" s="194" t="s">
        <v>610</v>
      </c>
      <c r="H4" s="194"/>
      <c r="I4" s="194"/>
    </row>
    <row r="5" spans="1:9" ht="12" customHeight="1" x14ac:dyDescent="0.2">
      <c r="A5" s="11"/>
      <c r="B5" s="11"/>
      <c r="C5" s="11"/>
      <c r="D5" s="11"/>
      <c r="E5" s="83"/>
      <c r="G5" s="194" t="s">
        <v>623</v>
      </c>
      <c r="H5" s="194"/>
      <c r="I5" s="194"/>
    </row>
    <row r="6" spans="1:9" ht="12" customHeight="1" x14ac:dyDescent="0.2">
      <c r="A6" s="11"/>
      <c r="B6" s="11"/>
      <c r="C6" s="11"/>
      <c r="D6" s="11"/>
      <c r="E6" s="11"/>
      <c r="F6" s="11"/>
      <c r="G6" s="11"/>
    </row>
    <row r="7" spans="1:9" ht="12.75" customHeight="1" x14ac:dyDescent="0.2">
      <c r="A7" s="10" t="s">
        <v>635</v>
      </c>
      <c r="B7" s="11"/>
      <c r="C7" s="11"/>
      <c r="D7" s="11"/>
      <c r="E7" s="42"/>
      <c r="F7" s="11"/>
      <c r="G7" s="11"/>
    </row>
    <row r="8" spans="1:9" ht="4.5" customHeight="1" x14ac:dyDescent="0.2">
      <c r="A8" s="10"/>
      <c r="B8" s="11"/>
      <c r="C8" s="11"/>
      <c r="D8" s="11"/>
      <c r="E8" s="42"/>
      <c r="F8" s="11"/>
      <c r="G8" s="11"/>
    </row>
    <row r="9" spans="1:9" x14ac:dyDescent="0.2">
      <c r="A9" s="89" t="s">
        <v>636</v>
      </c>
      <c r="B9" s="10"/>
      <c r="C9" s="11"/>
      <c r="D9" s="11"/>
      <c r="E9" s="42"/>
      <c r="F9" s="11"/>
      <c r="G9" s="11"/>
    </row>
    <row r="10" spans="1:9" ht="4.5" customHeight="1" x14ac:dyDescent="0.2">
      <c r="A10" s="10"/>
      <c r="B10" s="10"/>
      <c r="C10" s="11"/>
      <c r="D10" s="11"/>
      <c r="E10" s="42"/>
      <c r="F10" s="11"/>
      <c r="G10" s="11"/>
    </row>
    <row r="11" spans="1:9" ht="13.5" x14ac:dyDescent="0.2">
      <c r="A11" s="10" t="s">
        <v>637</v>
      </c>
      <c r="B11" s="10"/>
      <c r="C11" s="11"/>
      <c r="D11" s="11"/>
      <c r="E11" s="42"/>
      <c r="F11" s="11"/>
      <c r="G11" s="11"/>
    </row>
    <row r="12" spans="1:9" ht="4.5" customHeight="1" x14ac:dyDescent="0.2">
      <c r="A12" s="10"/>
      <c r="B12" s="10"/>
      <c r="C12" s="11"/>
      <c r="D12" s="11"/>
      <c r="E12" s="42"/>
      <c r="F12" s="11"/>
      <c r="G12" s="11"/>
    </row>
    <row r="13" spans="1:9" ht="9" customHeight="1" thickBot="1" x14ac:dyDescent="0.25">
      <c r="A13" s="35"/>
      <c r="B13" s="35"/>
      <c r="C13" s="35"/>
      <c r="D13" s="35"/>
      <c r="E13" s="35"/>
      <c r="F13" s="35"/>
      <c r="G13" s="35"/>
      <c r="H13" s="8"/>
    </row>
    <row r="14" spans="1:9" ht="14.25" customHeight="1" x14ac:dyDescent="0.2">
      <c r="A14" s="204"/>
      <c r="B14" s="205"/>
      <c r="C14" s="205"/>
      <c r="D14" s="205"/>
      <c r="E14" s="205"/>
      <c r="F14" s="205"/>
      <c r="G14" s="205"/>
      <c r="H14" s="205"/>
      <c r="I14" s="206"/>
    </row>
    <row r="15" spans="1:9" ht="12.75" customHeight="1" x14ac:dyDescent="0.2">
      <c r="A15" s="167" t="s">
        <v>562</v>
      </c>
      <c r="B15" s="172"/>
      <c r="C15" s="172"/>
      <c r="D15" s="172"/>
      <c r="E15" s="172"/>
      <c r="F15" s="172"/>
      <c r="G15" s="172"/>
      <c r="H15" s="172"/>
      <c r="I15" s="168"/>
    </row>
    <row r="16" spans="1:9" ht="23.25" customHeight="1" x14ac:dyDescent="0.2">
      <c r="A16" s="195" t="s">
        <v>680</v>
      </c>
      <c r="B16" s="196"/>
      <c r="C16" s="196"/>
      <c r="D16" s="196"/>
      <c r="E16" s="196"/>
      <c r="F16" s="196"/>
      <c r="G16" s="196"/>
      <c r="H16" s="196"/>
      <c r="I16" s="197"/>
    </row>
    <row r="17" spans="1:9" ht="23.25" customHeight="1" x14ac:dyDescent="0.2">
      <c r="A17" s="198"/>
      <c r="B17" s="199"/>
      <c r="C17" s="199"/>
      <c r="D17" s="199"/>
      <c r="E17" s="199"/>
      <c r="F17" s="199"/>
      <c r="G17" s="199"/>
      <c r="H17" s="199"/>
      <c r="I17" s="200"/>
    </row>
    <row r="18" spans="1:9" ht="23.25" customHeight="1" x14ac:dyDescent="0.2">
      <c r="A18" s="198"/>
      <c r="B18" s="199"/>
      <c r="C18" s="199"/>
      <c r="D18" s="199"/>
      <c r="E18" s="199"/>
      <c r="F18" s="199"/>
      <c r="G18" s="199"/>
      <c r="H18" s="199"/>
      <c r="I18" s="200"/>
    </row>
    <row r="19" spans="1:9" ht="23.25" customHeight="1" x14ac:dyDescent="0.2">
      <c r="A19" s="201"/>
      <c r="B19" s="202"/>
      <c r="C19" s="202"/>
      <c r="D19" s="202"/>
      <c r="E19" s="202"/>
      <c r="F19" s="202"/>
      <c r="G19" s="202"/>
      <c r="H19" s="202"/>
      <c r="I19" s="203"/>
    </row>
    <row r="20" spans="1:9" ht="12.75" customHeight="1" x14ac:dyDescent="0.2">
      <c r="A20" s="35"/>
      <c r="B20" s="35"/>
      <c r="C20" s="35"/>
      <c r="D20" s="35"/>
      <c r="E20" s="35"/>
      <c r="F20" s="35"/>
      <c r="G20" s="35"/>
      <c r="H20" s="8"/>
    </row>
    <row r="21" spans="1:9" ht="12.75" customHeight="1" x14ac:dyDescent="0.2">
      <c r="A21" s="167" t="s">
        <v>609</v>
      </c>
      <c r="B21" s="172"/>
      <c r="C21" s="172"/>
      <c r="D21" s="172"/>
      <c r="E21" s="172"/>
      <c r="F21" s="172"/>
      <c r="G21" s="172"/>
      <c r="H21" s="172"/>
      <c r="I21" s="168"/>
    </row>
    <row r="22" spans="1:9" ht="12.75" customHeight="1" x14ac:dyDescent="0.2">
      <c r="A22" s="165" t="s">
        <v>603</v>
      </c>
      <c r="B22" s="178" t="s">
        <v>477</v>
      </c>
      <c r="C22" s="179"/>
      <c r="D22" s="179"/>
      <c r="E22" s="179"/>
      <c r="F22" s="180"/>
      <c r="G22" s="178" t="s">
        <v>604</v>
      </c>
      <c r="H22" s="179"/>
      <c r="I22" s="180"/>
    </row>
    <row r="23" spans="1:9" ht="12.75" customHeight="1" x14ac:dyDescent="0.2">
      <c r="A23" s="174"/>
      <c r="B23" s="181"/>
      <c r="C23" s="182"/>
      <c r="D23" s="182"/>
      <c r="E23" s="182"/>
      <c r="F23" s="183"/>
      <c r="G23" s="181"/>
      <c r="H23" s="182"/>
      <c r="I23" s="183"/>
    </row>
    <row r="24" spans="1:9" ht="12.75" customHeight="1" x14ac:dyDescent="0.2">
      <c r="A24" s="11"/>
      <c r="B24" s="11"/>
      <c r="C24" s="11"/>
      <c r="D24" s="11"/>
      <c r="E24" s="11"/>
      <c r="G24" s="11"/>
      <c r="H24" s="11"/>
      <c r="I24" s="80"/>
    </row>
    <row r="25" spans="1:9" ht="28.5" customHeight="1" x14ac:dyDescent="0.2">
      <c r="A25" s="118" t="s">
        <v>638</v>
      </c>
      <c r="B25" s="175" t="s">
        <v>672</v>
      </c>
      <c r="C25" s="176"/>
      <c r="D25" s="176"/>
      <c r="E25" s="176"/>
      <c r="F25" s="177"/>
      <c r="G25" s="175" t="s">
        <v>673</v>
      </c>
      <c r="H25" s="176"/>
      <c r="I25" s="177"/>
    </row>
    <row r="26" spans="1:9" ht="28.5" customHeight="1" x14ac:dyDescent="0.2">
      <c r="A26" s="118" t="s">
        <v>639</v>
      </c>
      <c r="B26" s="175" t="s">
        <v>674</v>
      </c>
      <c r="C26" s="176"/>
      <c r="D26" s="176"/>
      <c r="E26" s="176"/>
      <c r="F26" s="177"/>
      <c r="G26" s="175" t="s">
        <v>673</v>
      </c>
      <c r="H26" s="176"/>
      <c r="I26" s="177"/>
    </row>
    <row r="27" spans="1:9" ht="28.5" customHeight="1" x14ac:dyDescent="0.2">
      <c r="A27" s="118" t="s">
        <v>640</v>
      </c>
      <c r="B27" s="175" t="s">
        <v>634</v>
      </c>
      <c r="C27" s="176"/>
      <c r="D27" s="176"/>
      <c r="E27" s="176"/>
      <c r="F27" s="177"/>
      <c r="G27" s="175" t="s">
        <v>673</v>
      </c>
      <c r="H27" s="176"/>
      <c r="I27" s="177"/>
    </row>
    <row r="28" spans="1:9" ht="12.75" customHeight="1" x14ac:dyDescent="0.2">
      <c r="A28" s="44"/>
      <c r="B28" s="81"/>
      <c r="C28" s="81"/>
      <c r="D28" s="81"/>
      <c r="E28" s="81"/>
      <c r="F28" s="81"/>
      <c r="G28" s="35"/>
      <c r="H28" s="81"/>
      <c r="I28" s="81"/>
    </row>
    <row r="29" spans="1:9" ht="12.75" customHeight="1" x14ac:dyDescent="0.2">
      <c r="A29" s="167" t="s">
        <v>611</v>
      </c>
      <c r="B29" s="172"/>
      <c r="C29" s="172"/>
      <c r="D29" s="172"/>
      <c r="E29" s="172"/>
      <c r="F29" s="172"/>
      <c r="G29" s="172"/>
      <c r="H29" s="172"/>
      <c r="I29" s="168"/>
    </row>
    <row r="30" spans="1:9" ht="12.75" customHeight="1" x14ac:dyDescent="0.2">
      <c r="A30" s="165" t="s">
        <v>476</v>
      </c>
      <c r="B30" s="187" t="s">
        <v>477</v>
      </c>
      <c r="C30" s="188"/>
      <c r="D30" s="188"/>
      <c r="E30" s="188"/>
      <c r="F30" s="188"/>
      <c r="G30" s="188"/>
      <c r="H30" s="188"/>
      <c r="I30" s="189"/>
    </row>
    <row r="31" spans="1:9" ht="12.75" customHeight="1" x14ac:dyDescent="0.2">
      <c r="A31" s="173"/>
      <c r="B31" s="190"/>
      <c r="C31" s="191"/>
      <c r="D31" s="191"/>
      <c r="E31" s="191"/>
      <c r="F31" s="191"/>
      <c r="G31" s="191"/>
      <c r="H31" s="191"/>
      <c r="I31" s="192"/>
    </row>
    <row r="32" spans="1:9" ht="12.75" customHeight="1" x14ac:dyDescent="0.2">
      <c r="A32" s="19"/>
      <c r="B32" s="19"/>
      <c r="C32" s="19"/>
      <c r="D32" s="19"/>
      <c r="E32" s="21"/>
      <c r="F32" s="43"/>
      <c r="G32" s="21"/>
    </row>
    <row r="33" spans="1:9" s="125" customFormat="1" ht="46.9" customHeight="1" x14ac:dyDescent="0.2">
      <c r="A33" s="119"/>
      <c r="B33" s="207"/>
      <c r="C33" s="185"/>
      <c r="D33" s="185"/>
      <c r="E33" s="185"/>
      <c r="F33" s="185"/>
      <c r="G33" s="185"/>
      <c r="H33" s="185"/>
      <c r="I33" s="186"/>
    </row>
    <row r="34" spans="1:9" ht="12.75" customHeight="1" x14ac:dyDescent="0.2">
      <c r="A34" s="11"/>
      <c r="B34" s="11"/>
      <c r="C34" s="11"/>
      <c r="D34" s="11"/>
      <c r="E34" s="11"/>
      <c r="F34" s="11"/>
      <c r="G34" s="11"/>
    </row>
    <row r="35" spans="1:9" ht="12.75" customHeight="1" x14ac:dyDescent="0.2">
      <c r="A35" s="167" t="s">
        <v>605</v>
      </c>
      <c r="B35" s="172"/>
      <c r="C35" s="172"/>
      <c r="D35" s="172"/>
      <c r="E35" s="172"/>
      <c r="F35" s="172"/>
      <c r="G35" s="172"/>
      <c r="H35" s="172"/>
      <c r="I35" s="168"/>
    </row>
    <row r="36" spans="1:9" x14ac:dyDescent="0.2">
      <c r="A36" s="165" t="s">
        <v>476</v>
      </c>
      <c r="B36" s="187" t="s">
        <v>477</v>
      </c>
      <c r="C36" s="188"/>
      <c r="D36" s="188"/>
      <c r="E36" s="188"/>
      <c r="F36" s="188"/>
      <c r="G36" s="188"/>
      <c r="H36" s="188"/>
      <c r="I36" s="189"/>
    </row>
    <row r="37" spans="1:9" x14ac:dyDescent="0.2">
      <c r="A37" s="173"/>
      <c r="B37" s="190"/>
      <c r="C37" s="191"/>
      <c r="D37" s="191"/>
      <c r="E37" s="191"/>
      <c r="F37" s="191"/>
      <c r="G37" s="191"/>
      <c r="H37" s="191"/>
      <c r="I37" s="192"/>
    </row>
    <row r="38" spans="1:9" x14ac:dyDescent="0.2">
      <c r="A38" s="19"/>
      <c r="B38" s="19"/>
      <c r="C38" s="19"/>
      <c r="D38" s="19"/>
      <c r="E38" s="21"/>
      <c r="F38" s="43"/>
      <c r="G38" s="21"/>
    </row>
    <row r="39" spans="1:9" ht="45" customHeight="1" x14ac:dyDescent="0.2">
      <c r="A39" s="119">
        <v>1</v>
      </c>
      <c r="B39" s="184" t="s">
        <v>675</v>
      </c>
      <c r="C39" s="185"/>
      <c r="D39" s="185"/>
      <c r="E39" s="185"/>
      <c r="F39" s="185"/>
      <c r="G39" s="185"/>
      <c r="H39" s="185"/>
      <c r="I39" s="186"/>
    </row>
    <row r="40" spans="1:9" ht="12.75" customHeight="1" x14ac:dyDescent="0.2">
      <c r="A40" s="35"/>
      <c r="B40" s="35"/>
      <c r="C40" s="35"/>
      <c r="D40" s="35"/>
      <c r="E40" s="35"/>
      <c r="F40" s="44"/>
      <c r="G40" s="35"/>
    </row>
    <row r="41" spans="1:9" x14ac:dyDescent="0.2">
      <c r="A41" s="167" t="s">
        <v>606</v>
      </c>
      <c r="B41" s="172"/>
      <c r="C41" s="172"/>
      <c r="D41" s="172"/>
      <c r="E41" s="172"/>
      <c r="F41" s="172"/>
      <c r="G41" s="172"/>
      <c r="H41" s="172"/>
      <c r="I41" s="168"/>
    </row>
    <row r="42" spans="1:9" x14ac:dyDescent="0.2">
      <c r="A42" s="165" t="s">
        <v>476</v>
      </c>
      <c r="B42" s="165" t="s">
        <v>561</v>
      </c>
      <c r="C42" s="165" t="s">
        <v>607</v>
      </c>
      <c r="D42" s="167" t="s">
        <v>608</v>
      </c>
      <c r="E42" s="172"/>
      <c r="F42" s="172"/>
      <c r="G42" s="172"/>
      <c r="H42" s="172"/>
      <c r="I42" s="79"/>
    </row>
    <row r="43" spans="1:9" x14ac:dyDescent="0.2">
      <c r="A43" s="173"/>
      <c r="B43" s="173"/>
      <c r="C43" s="173"/>
      <c r="D43" s="120">
        <v>2014</v>
      </c>
      <c r="E43" s="121">
        <f>+D43+1</f>
        <v>2015</v>
      </c>
      <c r="F43" s="121">
        <f>+E43+1</f>
        <v>2016</v>
      </c>
      <c r="G43" s="121">
        <f>+F43+1</f>
        <v>2017</v>
      </c>
      <c r="H43" s="121">
        <f>+G43+1</f>
        <v>2018</v>
      </c>
      <c r="I43" s="85" t="s">
        <v>612</v>
      </c>
    </row>
    <row r="44" spans="1:9" x14ac:dyDescent="0.2">
      <c r="A44" s="11"/>
      <c r="B44" s="11"/>
      <c r="C44" s="11"/>
      <c r="D44" s="39"/>
      <c r="E44" s="84"/>
      <c r="F44" s="39"/>
      <c r="G44" s="39"/>
      <c r="H44" s="86"/>
      <c r="I44" s="86"/>
    </row>
    <row r="45" spans="1:9" ht="52.5" customHeight="1" x14ac:dyDescent="0.2">
      <c r="A45" s="119" t="s">
        <v>638</v>
      </c>
      <c r="B45" s="119" t="s">
        <v>646</v>
      </c>
      <c r="C45" s="122" t="s">
        <v>681</v>
      </c>
      <c r="D45" s="123">
        <v>0.6</v>
      </c>
      <c r="E45" s="123">
        <v>0.62</v>
      </c>
      <c r="F45" s="123">
        <v>0.63</v>
      </c>
      <c r="G45" s="123">
        <v>0.65</v>
      </c>
      <c r="H45" s="123">
        <v>0.67</v>
      </c>
      <c r="I45" s="124" t="s">
        <v>647</v>
      </c>
    </row>
    <row r="46" spans="1:9" ht="119.25" customHeight="1" x14ac:dyDescent="0.2">
      <c r="A46" s="119" t="s">
        <v>682</v>
      </c>
      <c r="B46" s="119" t="s">
        <v>646</v>
      </c>
      <c r="C46" s="122" t="s">
        <v>683</v>
      </c>
      <c r="D46" s="123">
        <v>0.37</v>
      </c>
      <c r="E46" s="123">
        <v>0.21</v>
      </c>
      <c r="F46" s="119"/>
      <c r="G46" s="119"/>
      <c r="H46" s="119"/>
      <c r="I46" s="124" t="s">
        <v>676</v>
      </c>
    </row>
    <row r="47" spans="1:9" ht="119.25" customHeight="1" x14ac:dyDescent="0.2">
      <c r="A47" s="119" t="s">
        <v>684</v>
      </c>
      <c r="B47" s="119" t="s">
        <v>646</v>
      </c>
      <c r="C47" s="122" t="s">
        <v>685</v>
      </c>
      <c r="D47" s="123">
        <v>0.31</v>
      </c>
      <c r="E47" s="123">
        <v>0.23</v>
      </c>
      <c r="F47" s="123">
        <v>0.23</v>
      </c>
      <c r="G47" s="123">
        <v>0.23</v>
      </c>
      <c r="H47" s="119"/>
      <c r="I47" s="124" t="s">
        <v>676</v>
      </c>
    </row>
    <row r="48" spans="1:9" ht="67.5" customHeight="1" x14ac:dyDescent="0.2">
      <c r="A48" s="119" t="s">
        <v>677</v>
      </c>
      <c r="B48" s="124" t="s">
        <v>678</v>
      </c>
      <c r="C48" s="122" t="s">
        <v>679</v>
      </c>
      <c r="D48" s="123">
        <v>0.75</v>
      </c>
      <c r="E48" s="123">
        <v>0.8</v>
      </c>
      <c r="F48" s="123">
        <v>0.85</v>
      </c>
      <c r="G48" s="123">
        <v>0.9</v>
      </c>
      <c r="H48" s="123">
        <v>0.92</v>
      </c>
      <c r="I48" s="124" t="s">
        <v>647</v>
      </c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</sheetData>
  <mergeCells count="29">
    <mergeCell ref="G3:I3"/>
    <mergeCell ref="G4:I4"/>
    <mergeCell ref="G5:I5"/>
    <mergeCell ref="B42:B43"/>
    <mergeCell ref="C42:C43"/>
    <mergeCell ref="A41:I41"/>
    <mergeCell ref="A35:I35"/>
    <mergeCell ref="A16:I19"/>
    <mergeCell ref="A21:I21"/>
    <mergeCell ref="B30:I31"/>
    <mergeCell ref="B22:F23"/>
    <mergeCell ref="B25:F25"/>
    <mergeCell ref="B26:F26"/>
    <mergeCell ref="A14:I14"/>
    <mergeCell ref="A15:I15"/>
    <mergeCell ref="B33:I33"/>
    <mergeCell ref="B39:I39"/>
    <mergeCell ref="D42:H42"/>
    <mergeCell ref="A36:A37"/>
    <mergeCell ref="A42:A43"/>
    <mergeCell ref="B36:I37"/>
    <mergeCell ref="A29:I29"/>
    <mergeCell ref="A30:A31"/>
    <mergeCell ref="A22:A23"/>
    <mergeCell ref="B27:F27"/>
    <mergeCell ref="G22:I23"/>
    <mergeCell ref="G25:I25"/>
    <mergeCell ref="G26:I26"/>
    <mergeCell ref="G27:I27"/>
  </mergeCells>
  <phoneticPr fontId="0" type="noConversion"/>
  <printOptions horizontalCentered="1" verticalCentered="1"/>
  <pageMargins left="0.45" right="0.75" top="1.0236220472440944" bottom="1.1811023622047245" header="0.70866141732283472" footer="1.1023622047244095"/>
  <pageSetup scale="70" orientation="portrait" horizontalDpi="4294967293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75" workbookViewId="0">
      <selection activeCell="B34" sqref="B34"/>
    </sheetView>
  </sheetViews>
  <sheetFormatPr baseColWidth="10" defaultRowHeight="12.75" x14ac:dyDescent="0.2"/>
  <cols>
    <col min="1" max="1" width="10.140625" customWidth="1"/>
    <col min="2" max="2" width="37" hidden="1" customWidth="1"/>
    <col min="3" max="3" width="10.140625" customWidth="1"/>
    <col min="4" max="5" width="10" customWidth="1"/>
    <col min="6" max="6" width="22.85546875" customWidth="1"/>
    <col min="7" max="11" width="10.140625" customWidth="1"/>
  </cols>
  <sheetData>
    <row r="1" spans="1:11" x14ac:dyDescent="0.2">
      <c r="A1" s="3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3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">
      <c r="A3" s="11"/>
      <c r="B3" s="11"/>
      <c r="C3" s="11"/>
      <c r="D3" s="11"/>
      <c r="E3" s="2"/>
      <c r="F3" s="2"/>
      <c r="G3" s="11"/>
      <c r="H3" s="1" t="s">
        <v>538</v>
      </c>
      <c r="I3" s="11"/>
      <c r="J3" s="11"/>
      <c r="K3" s="11"/>
    </row>
    <row r="4" spans="1:11" x14ac:dyDescent="0.2">
      <c r="A4" s="11"/>
      <c r="B4" s="11"/>
      <c r="C4" s="11"/>
      <c r="D4" s="11"/>
      <c r="E4" s="2"/>
      <c r="F4" s="2"/>
      <c r="G4" s="11"/>
      <c r="H4" s="1" t="s">
        <v>539</v>
      </c>
      <c r="I4" s="11"/>
      <c r="J4" s="11"/>
      <c r="K4" s="11"/>
    </row>
    <row r="5" spans="1:11" x14ac:dyDescent="0.2">
      <c r="A5" s="11"/>
      <c r="B5" s="11"/>
      <c r="C5" s="11"/>
      <c r="D5" s="11"/>
      <c r="E5" s="2"/>
      <c r="F5" s="2"/>
      <c r="G5" s="11"/>
      <c r="H5" s="1" t="s">
        <v>540</v>
      </c>
      <c r="I5" s="11"/>
      <c r="J5" s="11"/>
      <c r="K5" s="11"/>
    </row>
    <row r="6" spans="1:11" ht="6.75" customHeight="1" x14ac:dyDescent="0.2">
      <c r="A6" s="11"/>
      <c r="B6" s="11"/>
      <c r="C6" s="11"/>
      <c r="D6" s="2"/>
      <c r="E6" s="2"/>
      <c r="F6" s="2"/>
      <c r="G6" s="11"/>
      <c r="H6" s="11"/>
      <c r="I6" s="11"/>
      <c r="J6" s="11"/>
      <c r="K6" s="11"/>
    </row>
    <row r="7" spans="1:11" x14ac:dyDescent="0.2">
      <c r="A7" s="10" t="s">
        <v>0</v>
      </c>
      <c r="B7" s="11"/>
      <c r="C7" s="11"/>
      <c r="D7" s="2"/>
      <c r="E7" s="2"/>
      <c r="F7" s="2"/>
      <c r="G7" s="11"/>
      <c r="H7" s="11"/>
      <c r="I7" s="11"/>
      <c r="J7" s="10"/>
      <c r="K7" s="11"/>
    </row>
    <row r="8" spans="1:11" ht="7.5" customHeight="1" x14ac:dyDescent="0.2">
      <c r="A8" s="11"/>
      <c r="B8" s="11"/>
      <c r="C8" s="11"/>
      <c r="D8" s="2"/>
      <c r="E8" s="2"/>
      <c r="F8" s="2"/>
      <c r="G8" s="11"/>
      <c r="H8" s="11"/>
      <c r="I8" s="11"/>
      <c r="J8" s="10"/>
      <c r="K8" s="11"/>
    </row>
    <row r="9" spans="1:11" x14ac:dyDescent="0.2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0"/>
      <c r="K9" s="11"/>
    </row>
    <row r="10" spans="1:11" ht="7.5" customHeight="1" x14ac:dyDescent="0.2">
      <c r="A10" s="10"/>
      <c r="B10" s="11"/>
      <c r="C10" s="11"/>
      <c r="D10" s="10"/>
      <c r="E10" s="11"/>
      <c r="F10" s="11"/>
      <c r="G10" s="11"/>
      <c r="H10" s="11"/>
      <c r="I10" s="11"/>
      <c r="J10" s="11"/>
      <c r="K10" s="11"/>
    </row>
    <row r="11" spans="1:11" x14ac:dyDescent="0.2">
      <c r="A11" s="10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7.5" customHeight="1" x14ac:dyDescent="0.2">
      <c r="A12" s="10"/>
      <c r="B12" s="11"/>
      <c r="C12" s="11"/>
      <c r="D12" s="10"/>
      <c r="E12" s="11"/>
      <c r="F12" s="11"/>
      <c r="G12" s="11"/>
      <c r="H12" s="11"/>
      <c r="I12" s="11"/>
      <c r="J12" s="11"/>
      <c r="K12" s="11"/>
    </row>
    <row r="13" spans="1:11" x14ac:dyDescent="0.2">
      <c r="A13" s="10" t="s">
        <v>541</v>
      </c>
      <c r="B13" s="11"/>
      <c r="C13" s="11"/>
      <c r="D13" s="10"/>
      <c r="E13" s="11"/>
      <c r="F13" s="11"/>
      <c r="G13" s="11"/>
      <c r="H13" s="11"/>
      <c r="I13" s="11"/>
      <c r="J13" s="10"/>
      <c r="K13" s="11"/>
    </row>
    <row r="14" spans="1:11" ht="7.5" customHeight="1" x14ac:dyDescent="0.2">
      <c r="A14" s="10"/>
      <c r="B14" s="11"/>
      <c r="C14" s="11"/>
      <c r="D14" s="10"/>
      <c r="E14" s="11"/>
      <c r="F14" s="11"/>
      <c r="G14" s="11"/>
      <c r="H14" s="11"/>
      <c r="I14" s="11"/>
      <c r="J14" s="11"/>
      <c r="K14" s="11"/>
    </row>
    <row r="15" spans="1:11" ht="13.5" thickBo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/>
      <c r="B17" s="14"/>
      <c r="C17" s="37"/>
      <c r="D17" s="208" t="s">
        <v>542</v>
      </c>
      <c r="E17" s="209"/>
      <c r="F17" s="14"/>
      <c r="G17" s="14"/>
      <c r="H17" s="212" t="s">
        <v>543</v>
      </c>
      <c r="I17" s="212"/>
      <c r="J17" s="212"/>
      <c r="K17" s="209"/>
    </row>
    <row r="18" spans="1:11" x14ac:dyDescent="0.2">
      <c r="A18" s="18" t="s">
        <v>476</v>
      </c>
      <c r="B18" s="18" t="s">
        <v>544</v>
      </c>
      <c r="C18" s="18" t="s">
        <v>545</v>
      </c>
      <c r="D18" s="210" t="s">
        <v>546</v>
      </c>
      <c r="E18" s="211"/>
      <c r="F18" s="18" t="s">
        <v>547</v>
      </c>
      <c r="G18" s="18" t="s">
        <v>548</v>
      </c>
      <c r="H18" s="11"/>
      <c r="I18" s="21"/>
      <c r="J18" s="21"/>
      <c r="K18" s="26"/>
    </row>
    <row r="19" spans="1:11" x14ac:dyDescent="0.2">
      <c r="A19" s="18" t="s">
        <v>549</v>
      </c>
      <c r="B19" s="18"/>
      <c r="C19" s="18" t="s">
        <v>534</v>
      </c>
      <c r="D19" s="47" t="s">
        <v>550</v>
      </c>
      <c r="E19" s="47" t="s">
        <v>551</v>
      </c>
      <c r="F19" s="18" t="s">
        <v>552</v>
      </c>
      <c r="G19" s="18" t="s">
        <v>534</v>
      </c>
      <c r="H19" s="14" t="s">
        <v>553</v>
      </c>
      <c r="I19" s="14" t="s">
        <v>554</v>
      </c>
      <c r="J19" s="15" t="s">
        <v>555</v>
      </c>
      <c r="K19" s="14" t="s">
        <v>556</v>
      </c>
    </row>
    <row r="20" spans="1:11" x14ac:dyDescent="0.2">
      <c r="A20" s="18"/>
      <c r="B20" s="18"/>
      <c r="C20" s="18" t="s">
        <v>478</v>
      </c>
      <c r="D20" s="48" t="s">
        <v>557</v>
      </c>
      <c r="E20" s="48" t="s">
        <v>557</v>
      </c>
      <c r="F20" s="18" t="s">
        <v>558</v>
      </c>
      <c r="G20" s="49"/>
      <c r="H20" s="49"/>
      <c r="I20" s="49"/>
      <c r="J20" s="50"/>
      <c r="K20" s="49"/>
    </row>
    <row r="21" spans="1:11" x14ac:dyDescent="0.2">
      <c r="A21" s="18"/>
      <c r="B21" s="18"/>
      <c r="C21" s="18"/>
      <c r="D21" s="48"/>
      <c r="E21" s="48"/>
      <c r="F21" s="18"/>
      <c r="G21" s="49"/>
      <c r="H21" s="49"/>
      <c r="I21" s="49"/>
      <c r="J21" s="50"/>
      <c r="K21" s="49"/>
    </row>
    <row r="22" spans="1:11" x14ac:dyDescent="0.2">
      <c r="A22" s="23" t="s">
        <v>479</v>
      </c>
      <c r="B22" s="23" t="s">
        <v>480</v>
      </c>
      <c r="C22" s="23" t="s">
        <v>481</v>
      </c>
      <c r="D22" s="23" t="s">
        <v>485</v>
      </c>
      <c r="E22" s="23" t="s">
        <v>486</v>
      </c>
      <c r="F22" s="23" t="s">
        <v>487</v>
      </c>
      <c r="G22" s="23" t="s">
        <v>488</v>
      </c>
      <c r="H22" s="23" t="s">
        <v>489</v>
      </c>
      <c r="I22" s="23" t="s">
        <v>490</v>
      </c>
      <c r="J22" s="24" t="s">
        <v>491</v>
      </c>
      <c r="K22" s="23" t="s">
        <v>559</v>
      </c>
    </row>
    <row r="23" spans="1:1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38"/>
    </row>
    <row r="24" spans="1:11" ht="15.95" customHeight="1" x14ac:dyDescent="0.2">
      <c r="A24" s="39"/>
      <c r="B24" s="39"/>
      <c r="C24" s="39"/>
      <c r="D24" s="51"/>
      <c r="E24" s="51"/>
      <c r="F24" s="51"/>
      <c r="G24" s="51"/>
      <c r="H24" s="51"/>
      <c r="I24" s="40"/>
      <c r="J24" s="46"/>
      <c r="K24" s="40"/>
    </row>
    <row r="25" spans="1:11" ht="15.95" customHeight="1" x14ac:dyDescent="0.2">
      <c r="A25" s="39"/>
      <c r="B25" s="39"/>
      <c r="C25" s="39"/>
      <c r="D25" s="51"/>
      <c r="E25" s="51"/>
      <c r="F25" s="51"/>
      <c r="G25" s="51"/>
      <c r="H25" s="51"/>
      <c r="I25" s="40"/>
      <c r="J25" s="46"/>
      <c r="K25" s="40"/>
    </row>
    <row r="26" spans="1:11" ht="15.95" customHeight="1" x14ac:dyDescent="0.2">
      <c r="A26" s="39"/>
      <c r="B26" s="39"/>
      <c r="C26" s="39"/>
      <c r="D26" s="51"/>
      <c r="E26" s="51"/>
      <c r="F26" s="51"/>
      <c r="G26" s="51"/>
      <c r="H26" s="51"/>
      <c r="I26" s="40"/>
      <c r="J26" s="46"/>
      <c r="K26" s="40"/>
    </row>
    <row r="27" spans="1:11" ht="15.95" customHeight="1" x14ac:dyDescent="0.2">
      <c r="A27" s="39"/>
      <c r="B27" s="39"/>
      <c r="C27" s="39"/>
      <c r="D27" s="51"/>
      <c r="E27" s="51"/>
      <c r="F27" s="51"/>
      <c r="G27" s="51"/>
      <c r="H27" s="51"/>
      <c r="I27" s="40"/>
      <c r="J27" s="46"/>
      <c r="K27" s="40"/>
    </row>
    <row r="28" spans="1:11" ht="15.95" customHeight="1" x14ac:dyDescent="0.2">
      <c r="A28" s="39"/>
      <c r="B28" s="39"/>
      <c r="C28" s="39"/>
      <c r="D28" s="51"/>
      <c r="E28" s="51"/>
      <c r="F28" s="51"/>
      <c r="G28" s="51"/>
      <c r="H28" s="51"/>
      <c r="I28" s="40"/>
      <c r="J28" s="46"/>
      <c r="K28" s="40"/>
    </row>
    <row r="29" spans="1:1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3">
    <mergeCell ref="D17:E17"/>
    <mergeCell ref="D18:E18"/>
    <mergeCell ref="H17:K17"/>
  </mergeCells>
  <phoneticPr fontId="0" type="noConversion"/>
  <printOptions horizontalCentered="1"/>
  <pageMargins left="0.78740157480314965" right="0.78740157480314965" top="1.68" bottom="1" header="1.08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2005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view="pageBreakPreview" zoomScaleNormal="100" zoomScaleSheetLayoutView="100" workbookViewId="0">
      <pane ySplit="13" topLeftCell="A14" activePane="bottomLeft" state="frozen"/>
      <selection pane="bottomLeft" activeCell="D12" sqref="D12:D13"/>
    </sheetView>
  </sheetViews>
  <sheetFormatPr baseColWidth="10" defaultRowHeight="12.75" x14ac:dyDescent="0.2"/>
  <cols>
    <col min="1" max="1" width="11.5703125" customWidth="1"/>
    <col min="2" max="2" width="3.7109375" customWidth="1"/>
    <col min="3" max="3" width="67.28515625" customWidth="1"/>
    <col min="4" max="7" width="16.85546875" style="125" customWidth="1"/>
    <col min="10" max="10" width="17.5703125" bestFit="1" customWidth="1"/>
    <col min="11" max="11" width="14.85546875" bestFit="1" customWidth="1"/>
  </cols>
  <sheetData>
    <row r="1" spans="1:11" x14ac:dyDescent="0.2">
      <c r="A1" s="11"/>
      <c r="B1" s="11"/>
      <c r="C1" s="1" t="s">
        <v>625</v>
      </c>
      <c r="D1" s="135"/>
      <c r="E1" s="135"/>
      <c r="F1" s="135"/>
      <c r="G1" s="135"/>
    </row>
    <row r="2" spans="1:11" x14ac:dyDescent="0.2">
      <c r="A2" s="11"/>
      <c r="B2" s="11"/>
      <c r="C2" s="1" t="s">
        <v>589</v>
      </c>
      <c r="D2" s="135"/>
      <c r="E2" s="135"/>
      <c r="F2" s="135"/>
      <c r="G2" s="135"/>
    </row>
    <row r="3" spans="1:11" x14ac:dyDescent="0.2">
      <c r="A3" s="11"/>
      <c r="B3" s="11"/>
      <c r="C3" s="1" t="s">
        <v>596</v>
      </c>
      <c r="D3" s="135"/>
      <c r="E3" s="135"/>
      <c r="F3" s="135"/>
      <c r="G3" s="135"/>
    </row>
    <row r="4" spans="1:11" x14ac:dyDescent="0.2">
      <c r="A4" s="11"/>
      <c r="B4" s="11"/>
      <c r="C4" s="1"/>
      <c r="D4" s="135"/>
      <c r="E4" s="135"/>
      <c r="F4" s="135"/>
      <c r="G4" s="135"/>
    </row>
    <row r="5" spans="1:11" x14ac:dyDescent="0.2">
      <c r="A5" s="11"/>
      <c r="B5" s="11"/>
      <c r="C5" s="1"/>
      <c r="D5" s="135"/>
      <c r="E5" s="135"/>
      <c r="F5" s="135"/>
      <c r="G5" s="135"/>
    </row>
    <row r="6" spans="1:11" x14ac:dyDescent="0.2">
      <c r="A6" s="11"/>
      <c r="B6" s="11"/>
      <c r="C6" s="1"/>
      <c r="D6" s="135"/>
      <c r="E6" s="135"/>
      <c r="F6" s="135"/>
      <c r="G6" s="135"/>
    </row>
    <row r="7" spans="1:11" ht="16.5" customHeight="1" x14ac:dyDescent="0.2">
      <c r="A7" s="10" t="s">
        <v>635</v>
      </c>
      <c r="B7" s="11"/>
      <c r="C7" s="1"/>
      <c r="D7" s="136"/>
      <c r="E7" s="136"/>
      <c r="F7" s="136"/>
      <c r="G7" s="136"/>
    </row>
    <row r="8" spans="1:11" ht="18" customHeight="1" x14ac:dyDescent="0.2">
      <c r="A8" s="213" t="s">
        <v>636</v>
      </c>
      <c r="B8" s="213"/>
      <c r="C8" s="213"/>
      <c r="D8" s="136"/>
      <c r="E8" s="136"/>
      <c r="F8" s="136"/>
      <c r="G8" s="136"/>
    </row>
    <row r="9" spans="1:11" ht="16.5" customHeight="1" x14ac:dyDescent="0.2">
      <c r="A9" s="10" t="s">
        <v>637</v>
      </c>
      <c r="B9" s="11"/>
      <c r="C9" s="11"/>
      <c r="D9" s="135"/>
      <c r="E9" s="135"/>
      <c r="F9" s="135"/>
      <c r="G9" s="135"/>
    </row>
    <row r="10" spans="1:11" ht="13.5" thickBot="1" x14ac:dyDescent="0.25">
      <c r="A10" s="32"/>
      <c r="B10" s="32"/>
      <c r="C10" s="32"/>
      <c r="D10" s="137"/>
      <c r="E10" s="137"/>
      <c r="F10" s="137"/>
      <c r="G10" s="137"/>
    </row>
    <row r="11" spans="1:11" x14ac:dyDescent="0.2">
      <c r="A11" s="11"/>
      <c r="B11" s="11"/>
      <c r="C11" s="11"/>
      <c r="D11" s="135"/>
      <c r="E11" s="135"/>
      <c r="F11" s="135"/>
      <c r="G11" s="135"/>
    </row>
    <row r="12" spans="1:11" ht="61.5" customHeight="1" x14ac:dyDescent="0.2">
      <c r="A12" s="41" t="s">
        <v>601</v>
      </c>
      <c r="B12" s="214" t="s">
        <v>588</v>
      </c>
      <c r="C12" s="215"/>
      <c r="D12" s="220" t="s">
        <v>692</v>
      </c>
      <c r="E12" s="220" t="s">
        <v>691</v>
      </c>
      <c r="F12" s="220" t="s">
        <v>690</v>
      </c>
      <c r="G12" s="220" t="s">
        <v>686</v>
      </c>
    </row>
    <row r="13" spans="1:11" ht="13.15" customHeight="1" x14ac:dyDescent="0.2">
      <c r="A13" s="52">
        <v>-1</v>
      </c>
      <c r="B13" s="216">
        <v>-2</v>
      </c>
      <c r="C13" s="217"/>
      <c r="D13" s="220"/>
      <c r="E13" s="220"/>
      <c r="F13" s="220"/>
      <c r="G13" s="220">
        <v>-4</v>
      </c>
    </row>
    <row r="14" spans="1:11" s="96" customFormat="1" x14ac:dyDescent="0.2">
      <c r="A14" s="66"/>
      <c r="B14" s="218" t="s">
        <v>128</v>
      </c>
      <c r="C14" s="219"/>
      <c r="D14" s="151">
        <f>+'[1]F8-1'!H14</f>
        <v>3527903462.1036649</v>
      </c>
      <c r="E14" s="151">
        <f>+'[2]F8-1'!K14</f>
        <v>7779326764.1583385</v>
      </c>
      <c r="F14" s="151">
        <f>+'[3]F8-1'!H14</f>
        <v>913049313.51802123</v>
      </c>
      <c r="G14" s="151">
        <f>+G15+'F8-2'!G12+'F8-3'!G12+'F8-4'!G36+'F8-5'!G15</f>
        <v>12220279539.780025</v>
      </c>
      <c r="H14" s="144"/>
      <c r="J14" s="145"/>
      <c r="K14" s="146"/>
    </row>
    <row r="15" spans="1:11" s="95" customFormat="1" ht="14.1" customHeight="1" x14ac:dyDescent="0.2">
      <c r="A15" s="53">
        <v>0</v>
      </c>
      <c r="B15" s="53"/>
      <c r="C15" s="4" t="s">
        <v>129</v>
      </c>
      <c r="D15" s="151">
        <f>+'[1]F8-1'!H15</f>
        <v>1308583466.6638758</v>
      </c>
      <c r="E15" s="151">
        <f>+'[2]F8-1'!K15</f>
        <v>7679539585.6699572</v>
      </c>
      <c r="F15" s="151">
        <f>+'[3]F8-1'!H15</f>
        <v>893890233.39638305</v>
      </c>
      <c r="G15" s="151">
        <f t="shared" ref="G15:G48" si="0">+SUM(D15:F15)</f>
        <v>9882013285.730217</v>
      </c>
      <c r="J15" s="145"/>
      <c r="K15" s="146"/>
    </row>
    <row r="16" spans="1:11" s="95" customFormat="1" ht="14.1" customHeight="1" x14ac:dyDescent="0.2">
      <c r="A16" s="53" t="s">
        <v>592</v>
      </c>
      <c r="B16" s="53"/>
      <c r="C16" s="4" t="s">
        <v>130</v>
      </c>
      <c r="D16" s="151">
        <f>+'[1]F8-1'!H16</f>
        <v>510615253.50800002</v>
      </c>
      <c r="E16" s="151">
        <f>+'[2]F8-1'!K16</f>
        <v>2593390252</v>
      </c>
      <c r="F16" s="151">
        <f>+'[3]F8-1'!H16</f>
        <v>305067408</v>
      </c>
      <c r="G16" s="151">
        <f t="shared" si="0"/>
        <v>3409072913.5079999</v>
      </c>
    </row>
    <row r="17" spans="1:7" s="3" customFormat="1" ht="14.1" customHeight="1" x14ac:dyDescent="0.2">
      <c r="A17" s="54" t="s">
        <v>131</v>
      </c>
      <c r="B17" s="54"/>
      <c r="C17" s="40" t="s">
        <v>132</v>
      </c>
      <c r="D17" s="152">
        <f>+'[1]F8-1'!H17</f>
        <v>505615253.50800002</v>
      </c>
      <c r="E17" s="152">
        <f>+'[2]F8-1'!K17</f>
        <v>2593390252</v>
      </c>
      <c r="F17" s="152">
        <f>+'[3]F8-1'!H17</f>
        <v>305067408</v>
      </c>
      <c r="G17" s="152">
        <f t="shared" si="0"/>
        <v>3404072913.5079999</v>
      </c>
    </row>
    <row r="18" spans="1:7" s="3" customFormat="1" ht="14.1" customHeight="1" x14ac:dyDescent="0.2">
      <c r="A18" s="54" t="s">
        <v>133</v>
      </c>
      <c r="B18" s="54"/>
      <c r="C18" s="40" t="s">
        <v>134</v>
      </c>
      <c r="D18" s="152">
        <f>+'[1]F8-1'!H18</f>
        <v>0</v>
      </c>
      <c r="E18" s="152">
        <f>+'[2]F8-1'!K18</f>
        <v>0</v>
      </c>
      <c r="F18" s="152">
        <f>+'[3]F8-1'!H18</f>
        <v>0</v>
      </c>
      <c r="G18" s="152">
        <f t="shared" si="0"/>
        <v>0</v>
      </c>
    </row>
    <row r="19" spans="1:7" s="3" customFormat="1" ht="14.1" customHeight="1" x14ac:dyDescent="0.2">
      <c r="A19" s="54" t="s">
        <v>135</v>
      </c>
      <c r="B19" s="54"/>
      <c r="C19" s="40" t="s">
        <v>136</v>
      </c>
      <c r="D19" s="152">
        <f>+'[1]F8-1'!H19</f>
        <v>0</v>
      </c>
      <c r="E19" s="152">
        <f>+'[2]F8-1'!K19</f>
        <v>0</v>
      </c>
      <c r="F19" s="152">
        <f>+'[3]F8-1'!H19</f>
        <v>0</v>
      </c>
      <c r="G19" s="152">
        <f t="shared" si="0"/>
        <v>0</v>
      </c>
    </row>
    <row r="20" spans="1:7" s="3" customFormat="1" ht="14.1" customHeight="1" x14ac:dyDescent="0.2">
      <c r="A20" s="54" t="s">
        <v>137</v>
      </c>
      <c r="B20" s="54"/>
      <c r="C20" s="40" t="s">
        <v>138</v>
      </c>
      <c r="D20" s="152">
        <f>+'[1]F8-1'!H20</f>
        <v>0</v>
      </c>
      <c r="E20" s="152">
        <f>+'[2]F8-1'!K20</f>
        <v>0</v>
      </c>
      <c r="F20" s="152">
        <f>+'[3]F8-1'!H20</f>
        <v>0</v>
      </c>
      <c r="G20" s="152">
        <f t="shared" si="0"/>
        <v>0</v>
      </c>
    </row>
    <row r="21" spans="1:7" s="3" customFormat="1" ht="14.1" customHeight="1" x14ac:dyDescent="0.2">
      <c r="A21" s="54" t="s">
        <v>139</v>
      </c>
      <c r="B21" s="54"/>
      <c r="C21" s="40" t="s">
        <v>140</v>
      </c>
      <c r="D21" s="152">
        <f>+'[1]F8-1'!H21</f>
        <v>5000000</v>
      </c>
      <c r="E21" s="152">
        <f>+'[2]F8-1'!K21</f>
        <v>0</v>
      </c>
      <c r="F21" s="152">
        <f>+'[3]F8-1'!H21</f>
        <v>0</v>
      </c>
      <c r="G21" s="152">
        <f t="shared" si="0"/>
        <v>5000000</v>
      </c>
    </row>
    <row r="22" spans="1:7" s="95" customFormat="1" ht="14.1" customHeight="1" x14ac:dyDescent="0.2">
      <c r="A22" s="53" t="s">
        <v>141</v>
      </c>
      <c r="B22" s="53"/>
      <c r="C22" s="4" t="s">
        <v>142</v>
      </c>
      <c r="D22" s="151">
        <f>+'[1]F8-1'!H22</f>
        <v>11000000.001773894</v>
      </c>
      <c r="E22" s="151">
        <f>+'[2]F8-1'!K22</f>
        <v>0</v>
      </c>
      <c r="F22" s="151">
        <f>+'[3]F8-1'!H22</f>
        <v>0</v>
      </c>
      <c r="G22" s="151">
        <f t="shared" si="0"/>
        <v>11000000.001773894</v>
      </c>
    </row>
    <row r="23" spans="1:7" s="3" customFormat="1" ht="14.1" customHeight="1" x14ac:dyDescent="0.2">
      <c r="A23" s="54" t="s">
        <v>143</v>
      </c>
      <c r="B23" s="54"/>
      <c r="C23" s="40" t="s">
        <v>144</v>
      </c>
      <c r="D23" s="152">
        <f>+'[1]F8-1'!H23</f>
        <v>11000000.001773894</v>
      </c>
      <c r="E23" s="152">
        <f>+'[2]F8-1'!K23</f>
        <v>0</v>
      </c>
      <c r="F23" s="152">
        <f>+'[3]F8-1'!H23</f>
        <v>0</v>
      </c>
      <c r="G23" s="152">
        <f t="shared" si="0"/>
        <v>11000000.001773894</v>
      </c>
    </row>
    <row r="24" spans="1:7" s="3" customFormat="1" ht="14.1" customHeight="1" x14ac:dyDescent="0.2">
      <c r="A24" s="54" t="s">
        <v>145</v>
      </c>
      <c r="B24" s="54"/>
      <c r="C24" s="40" t="s">
        <v>146</v>
      </c>
      <c r="D24" s="152">
        <f>+'[1]F8-1'!H24</f>
        <v>0</v>
      </c>
      <c r="E24" s="152">
        <f>+'[2]F8-1'!K24</f>
        <v>0</v>
      </c>
      <c r="F24" s="152">
        <f>+'[3]F8-1'!H24</f>
        <v>0</v>
      </c>
      <c r="G24" s="152">
        <f t="shared" si="0"/>
        <v>0</v>
      </c>
    </row>
    <row r="25" spans="1:7" x14ac:dyDescent="0.2">
      <c r="A25" s="54" t="s">
        <v>147</v>
      </c>
      <c r="B25" s="54"/>
      <c r="C25" s="40" t="s">
        <v>148</v>
      </c>
      <c r="D25" s="152">
        <f>+'[1]F8-1'!H25</f>
        <v>0</v>
      </c>
      <c r="E25" s="152">
        <f>+'[2]F8-1'!K25</f>
        <v>0</v>
      </c>
      <c r="F25" s="152">
        <f>+'[3]F8-1'!H25</f>
        <v>0</v>
      </c>
      <c r="G25" s="152">
        <f t="shared" si="0"/>
        <v>0</v>
      </c>
    </row>
    <row r="26" spans="1:7" x14ac:dyDescent="0.2">
      <c r="A26" s="54" t="s">
        <v>149</v>
      </c>
      <c r="B26" s="54"/>
      <c r="C26" s="40" t="s">
        <v>150</v>
      </c>
      <c r="D26" s="152">
        <f>+'[1]F8-1'!H26</f>
        <v>0</v>
      </c>
      <c r="E26" s="152">
        <f>+'[2]F8-1'!K26</f>
        <v>0</v>
      </c>
      <c r="F26" s="152">
        <f>+'[3]F8-1'!H26</f>
        <v>0</v>
      </c>
      <c r="G26" s="152">
        <f t="shared" si="0"/>
        <v>0</v>
      </c>
    </row>
    <row r="27" spans="1:7" x14ac:dyDescent="0.2">
      <c r="A27" s="54" t="s">
        <v>151</v>
      </c>
      <c r="B27" s="54"/>
      <c r="C27" s="40" t="s">
        <v>152</v>
      </c>
      <c r="D27" s="152">
        <f>+'[1]F8-1'!H27</f>
        <v>0</v>
      </c>
      <c r="E27" s="152">
        <f>+'[2]F8-1'!K27</f>
        <v>0</v>
      </c>
      <c r="F27" s="152">
        <f>+'[3]F8-1'!H27</f>
        <v>0</v>
      </c>
      <c r="G27" s="152">
        <f t="shared" si="0"/>
        <v>0</v>
      </c>
    </row>
    <row r="28" spans="1:7" s="96" customFormat="1" x14ac:dyDescent="0.2">
      <c r="A28" s="53" t="s">
        <v>153</v>
      </c>
      <c r="B28" s="53"/>
      <c r="C28" s="4" t="s">
        <v>154</v>
      </c>
      <c r="D28" s="151">
        <f>+'[1]F8-1'!H28</f>
        <v>587936465.51802468</v>
      </c>
      <c r="E28" s="151">
        <f>+'[2]F8-1'!K28</f>
        <v>3913950550.2221055</v>
      </c>
      <c r="F28" s="151">
        <f>+'[3]F8-1'!H28</f>
        <v>452348902.28075367</v>
      </c>
      <c r="G28" s="151">
        <f t="shared" si="0"/>
        <v>4954235918.0208845</v>
      </c>
    </row>
    <row r="29" spans="1:7" x14ac:dyDescent="0.2">
      <c r="A29" s="54" t="s">
        <v>155</v>
      </c>
      <c r="B29" s="54"/>
      <c r="C29" s="40" t="s">
        <v>156</v>
      </c>
      <c r="D29" s="152">
        <f>+'[1]F8-1'!H29</f>
        <v>160994549.26800001</v>
      </c>
      <c r="E29" s="152">
        <f>+'[2]F8-1'!K29</f>
        <v>655368047</v>
      </c>
      <c r="F29" s="152">
        <f>+'[3]F8-1'!H29</f>
        <v>79360392</v>
      </c>
      <c r="G29" s="152">
        <f t="shared" si="0"/>
        <v>895722988.26800001</v>
      </c>
    </row>
    <row r="30" spans="1:7" x14ac:dyDescent="0.2">
      <c r="A30" s="54" t="s">
        <v>157</v>
      </c>
      <c r="B30" s="54"/>
      <c r="C30" s="40" t="s">
        <v>158</v>
      </c>
      <c r="D30" s="152">
        <f>+'[1]F8-1'!H30</f>
        <v>214345676.0984</v>
      </c>
      <c r="E30" s="152">
        <f>+'[2]F8-1'!K30</f>
        <v>1805421832.8</v>
      </c>
      <c r="F30" s="152">
        <f>+'[3]F8-1'!H30</f>
        <v>202139421.60000002</v>
      </c>
      <c r="G30" s="152">
        <f t="shared" si="0"/>
        <v>2221906930.4983997</v>
      </c>
    </row>
    <row r="31" spans="1:7" x14ac:dyDescent="0.2">
      <c r="A31" s="54" t="s">
        <v>159</v>
      </c>
      <c r="B31" s="54"/>
      <c r="C31" s="40" t="s">
        <v>160</v>
      </c>
      <c r="D31" s="152">
        <f>+'[1]F8-1'!H31</f>
        <v>84781363.709316596</v>
      </c>
      <c r="E31" s="152">
        <f>+'[2]F8-1'!K31</f>
        <v>499569446.85980529</v>
      </c>
      <c r="F31" s="152">
        <f>+'[3]F8-1'!H31</f>
        <v>58155341.004007339</v>
      </c>
      <c r="G31" s="152">
        <f t="shared" si="0"/>
        <v>642506151.57312918</v>
      </c>
    </row>
    <row r="32" spans="1:7" x14ac:dyDescent="0.2">
      <c r="A32" s="54" t="s">
        <v>161</v>
      </c>
      <c r="B32" s="54"/>
      <c r="C32" s="40" t="s">
        <v>162</v>
      </c>
      <c r="D32" s="152">
        <f>+'[1]F8-1'!H32</f>
        <v>71137152.252307996</v>
      </c>
      <c r="E32" s="152">
        <f>+'[2]F8-1'!K32</f>
        <v>445483260.56230038</v>
      </c>
      <c r="F32" s="152">
        <f>+'[3]F8-1'!H32</f>
        <v>52103743.676746324</v>
      </c>
      <c r="G32" s="152">
        <f t="shared" si="0"/>
        <v>568724156.4913547</v>
      </c>
    </row>
    <row r="33" spans="1:7" x14ac:dyDescent="0.2">
      <c r="A33" s="54" t="s">
        <v>163</v>
      </c>
      <c r="B33" s="54"/>
      <c r="C33" s="40" t="s">
        <v>164</v>
      </c>
      <c r="D33" s="152">
        <f>+'[1]F8-1'!H33</f>
        <v>56677724.189999998</v>
      </c>
      <c r="E33" s="152">
        <f>+'[2]F8-1'!K33</f>
        <v>508107963</v>
      </c>
      <c r="F33" s="152">
        <f>+'[3]F8-1'!H33</f>
        <v>60590004</v>
      </c>
      <c r="G33" s="152">
        <f t="shared" si="0"/>
        <v>625375691.19000006</v>
      </c>
    </row>
    <row r="34" spans="1:7" s="96" customFormat="1" x14ac:dyDescent="0.2">
      <c r="A34" s="55" t="s">
        <v>165</v>
      </c>
      <c r="B34" s="55"/>
      <c r="C34" s="4" t="s">
        <v>166</v>
      </c>
      <c r="D34" s="151">
        <f>+'[1]F8-1'!H34</f>
        <v>99515873.818038642</v>
      </c>
      <c r="E34" s="151">
        <f>+'[2]F8-1'!K34</f>
        <v>586099391.72392583</v>
      </c>
      <c r="F34" s="151">
        <f>+'[3]F8-1'!H34</f>
        <v>68236961.557814702</v>
      </c>
      <c r="G34" s="151">
        <f t="shared" si="0"/>
        <v>753852227.09977925</v>
      </c>
    </row>
    <row r="35" spans="1:7" x14ac:dyDescent="0.2">
      <c r="A35" s="56" t="s">
        <v>167</v>
      </c>
      <c r="B35" s="56"/>
      <c r="C35" s="40" t="s">
        <v>168</v>
      </c>
      <c r="D35" s="152">
        <f>+'[1]F8-1'!H35</f>
        <v>94412495.673523843</v>
      </c>
      <c r="E35" s="152">
        <f>+'[2]F8-1'!K35</f>
        <v>556043012.66116035</v>
      </c>
      <c r="F35" s="152">
        <f>+'[3]F8-1'!H35</f>
        <v>64737630.195875481</v>
      </c>
      <c r="G35" s="152">
        <f t="shared" si="0"/>
        <v>715193138.53055966</v>
      </c>
    </row>
    <row r="36" spans="1:7" x14ac:dyDescent="0.2">
      <c r="A36" s="56" t="s">
        <v>169</v>
      </c>
      <c r="B36" s="56"/>
      <c r="C36" s="40" t="s">
        <v>170</v>
      </c>
      <c r="D36" s="152">
        <f>+'[1]F8-1'!H36</f>
        <v>0</v>
      </c>
      <c r="E36" s="152">
        <f>+'[2]F8-1'!K36</f>
        <v>0</v>
      </c>
      <c r="F36" s="152">
        <f>+'[3]F8-1'!H36</f>
        <v>0</v>
      </c>
      <c r="G36" s="152">
        <f t="shared" si="0"/>
        <v>0</v>
      </c>
    </row>
    <row r="37" spans="1:7" x14ac:dyDescent="0.2">
      <c r="A37" s="56" t="s">
        <v>171</v>
      </c>
      <c r="B37" s="56"/>
      <c r="C37" s="40" t="s">
        <v>172</v>
      </c>
      <c r="D37" s="152">
        <f>+'[1]F8-1'!H37</f>
        <v>0</v>
      </c>
      <c r="E37" s="152">
        <f>+'[2]F8-1'!K37</f>
        <v>0</v>
      </c>
      <c r="F37" s="152">
        <f>+'[3]F8-1'!H37</f>
        <v>0</v>
      </c>
      <c r="G37" s="152">
        <f t="shared" si="0"/>
        <v>0</v>
      </c>
    </row>
    <row r="38" spans="1:7" x14ac:dyDescent="0.2">
      <c r="A38" s="56" t="s">
        <v>173</v>
      </c>
      <c r="B38" s="56"/>
      <c r="C38" s="40" t="s">
        <v>174</v>
      </c>
      <c r="D38" s="152">
        <f>+'[1]F8-1'!H38</f>
        <v>0</v>
      </c>
      <c r="E38" s="152">
        <f>+'[2]F8-1'!K38</f>
        <v>0</v>
      </c>
      <c r="F38" s="152">
        <f>+'[3]F8-1'!H38</f>
        <v>0</v>
      </c>
      <c r="G38" s="152">
        <f t="shared" si="0"/>
        <v>0</v>
      </c>
    </row>
    <row r="39" spans="1:7" x14ac:dyDescent="0.2">
      <c r="A39" s="56" t="s">
        <v>175</v>
      </c>
      <c r="B39" s="56"/>
      <c r="C39" s="40" t="s">
        <v>176</v>
      </c>
      <c r="D39" s="152">
        <f>+'[1]F8-1'!H39</f>
        <v>5103378.1445148019</v>
      </c>
      <c r="E39" s="152">
        <f>+'[2]F8-1'!K39</f>
        <v>30056379.062765423</v>
      </c>
      <c r="F39" s="152">
        <f>+'[3]F8-1'!H39</f>
        <v>3499331.3619392165</v>
      </c>
      <c r="G39" s="152">
        <f t="shared" si="0"/>
        <v>38659088.56921944</v>
      </c>
    </row>
    <row r="40" spans="1:7" s="96" customFormat="1" x14ac:dyDescent="0.2">
      <c r="A40" s="55" t="s">
        <v>177</v>
      </c>
      <c r="B40" s="55"/>
      <c r="C40" s="4" t="s">
        <v>178</v>
      </c>
      <c r="D40" s="151">
        <f>+'[1]F8-1'!H40</f>
        <v>99515873.818038628</v>
      </c>
      <c r="E40" s="151">
        <f>+'[2]F8-1'!K40</f>
        <v>586099391.72392583</v>
      </c>
      <c r="F40" s="151">
        <f>+'[3]F8-1'!H40</f>
        <v>68236961.557814702</v>
      </c>
      <c r="G40" s="151">
        <f t="shared" si="0"/>
        <v>753852227.09977913</v>
      </c>
    </row>
    <row r="41" spans="1:7" x14ac:dyDescent="0.2">
      <c r="A41" s="56" t="s">
        <v>179</v>
      </c>
      <c r="B41" s="56"/>
      <c r="C41" s="40" t="s">
        <v>180</v>
      </c>
      <c r="D41" s="152">
        <f>+'[1]F8-1'!H41</f>
        <v>53585470.517405413</v>
      </c>
      <c r="E41" s="152">
        <f>+'[2]F8-1'!K41</f>
        <v>315591980.15903699</v>
      </c>
      <c r="F41" s="152">
        <f>+'[3]F8-1'!H41</f>
        <v>36742979.30036176</v>
      </c>
      <c r="G41" s="152">
        <f t="shared" si="0"/>
        <v>405920429.97680414</v>
      </c>
    </row>
    <row r="42" spans="1:7" x14ac:dyDescent="0.2">
      <c r="A42" s="56" t="s">
        <v>181</v>
      </c>
      <c r="B42" s="56"/>
      <c r="C42" s="40" t="s">
        <v>182</v>
      </c>
      <c r="D42" s="152">
        <f>+'[1]F8-1'!H42</f>
        <v>15310134.433544405</v>
      </c>
      <c r="E42" s="152">
        <f>+'[2]F8-1'!K42</f>
        <v>90169137.188296258</v>
      </c>
      <c r="F42" s="152">
        <f>+'[3]F8-1'!H42</f>
        <v>10497994.085817648</v>
      </c>
      <c r="G42" s="152">
        <f t="shared" si="0"/>
        <v>115977265.70765831</v>
      </c>
    </row>
    <row r="43" spans="1:7" x14ac:dyDescent="0.2">
      <c r="A43" s="56" t="s">
        <v>183</v>
      </c>
      <c r="B43" s="56"/>
      <c r="C43" s="40" t="s">
        <v>184</v>
      </c>
      <c r="D43" s="152">
        <f>+'[1]F8-1'!H43</f>
        <v>30620268.86708881</v>
      </c>
      <c r="E43" s="152">
        <f>+'[2]F8-1'!K43</f>
        <v>180338274.37659252</v>
      </c>
      <c r="F43" s="152">
        <f>+'[3]F8-1'!H43</f>
        <v>20995988.171635296</v>
      </c>
      <c r="G43" s="152">
        <f t="shared" si="0"/>
        <v>231954531.41531661</v>
      </c>
    </row>
    <row r="44" spans="1:7" x14ac:dyDescent="0.2">
      <c r="A44" s="56" t="s">
        <v>185</v>
      </c>
      <c r="B44" s="56"/>
      <c r="C44" s="40" t="s">
        <v>186</v>
      </c>
      <c r="D44" s="152">
        <f>+'[1]F8-1'!H44</f>
        <v>0</v>
      </c>
      <c r="E44" s="152">
        <f>+'[2]F8-1'!K44</f>
        <v>0</v>
      </c>
      <c r="F44" s="152">
        <f>+'[3]F8-1'!H44</f>
        <v>0</v>
      </c>
      <c r="G44" s="152">
        <f t="shared" si="0"/>
        <v>0</v>
      </c>
    </row>
    <row r="45" spans="1:7" x14ac:dyDescent="0.2">
      <c r="A45" s="56" t="s">
        <v>187</v>
      </c>
      <c r="B45" s="56"/>
      <c r="C45" s="40" t="s">
        <v>188</v>
      </c>
      <c r="D45" s="152">
        <f>+'[1]F8-1'!H45</f>
        <v>0</v>
      </c>
      <c r="E45" s="152">
        <f>+'[2]F8-1'!K45</f>
        <v>0</v>
      </c>
      <c r="F45" s="152">
        <f>+'[3]F8-1'!H45</f>
        <v>0</v>
      </c>
      <c r="G45" s="152">
        <f t="shared" si="0"/>
        <v>0</v>
      </c>
    </row>
    <row r="46" spans="1:7" s="96" customFormat="1" x14ac:dyDescent="0.2">
      <c r="A46" s="53" t="s">
        <v>189</v>
      </c>
      <c r="B46" s="53"/>
      <c r="C46" s="4" t="s">
        <v>190</v>
      </c>
      <c r="D46" s="151">
        <f>+'[1]F8-1'!H46</f>
        <v>0</v>
      </c>
      <c r="E46" s="151">
        <f>+'[2]F8-1'!K46</f>
        <v>0</v>
      </c>
      <c r="F46" s="151">
        <f>+'[3]F8-1'!H46</f>
        <v>0</v>
      </c>
      <c r="G46" s="151">
        <f t="shared" si="0"/>
        <v>0</v>
      </c>
    </row>
    <row r="47" spans="1:7" x14ac:dyDescent="0.2">
      <c r="A47" s="54" t="s">
        <v>191</v>
      </c>
      <c r="B47" s="54"/>
      <c r="C47" s="40" t="s">
        <v>192</v>
      </c>
      <c r="D47" s="152">
        <f>+'[1]F8-1'!H47</f>
        <v>0</v>
      </c>
      <c r="E47" s="152">
        <f>+'[2]F8-1'!K47</f>
        <v>0</v>
      </c>
      <c r="F47" s="152">
        <f>+'[3]F8-1'!H47</f>
        <v>0</v>
      </c>
      <c r="G47" s="152">
        <f t="shared" si="0"/>
        <v>0</v>
      </c>
    </row>
    <row r="48" spans="1:7" x14ac:dyDescent="0.2">
      <c r="A48" s="54" t="s">
        <v>193</v>
      </c>
      <c r="B48" s="54"/>
      <c r="C48" s="40" t="s">
        <v>194</v>
      </c>
      <c r="D48" s="152">
        <f>+'[1]F8-1'!H48</f>
        <v>0</v>
      </c>
      <c r="E48" s="152">
        <f>+'[2]F8-1'!K48</f>
        <v>0</v>
      </c>
      <c r="F48" s="152">
        <f>+'[3]F8-1'!H48</f>
        <v>0</v>
      </c>
      <c r="G48" s="152">
        <f t="shared" si="0"/>
        <v>0</v>
      </c>
    </row>
    <row r="49" spans="1:7" x14ac:dyDescent="0.2">
      <c r="A49" s="11"/>
      <c r="B49" s="11"/>
      <c r="C49" s="11"/>
      <c r="D49" s="135"/>
      <c r="E49" s="135"/>
      <c r="F49" s="135"/>
      <c r="G49" s="135"/>
    </row>
  </sheetData>
  <mergeCells count="8">
    <mergeCell ref="G12:G13"/>
    <mergeCell ref="D12:D13"/>
    <mergeCell ref="A8:C8"/>
    <mergeCell ref="B12:C12"/>
    <mergeCell ref="B13:C13"/>
    <mergeCell ref="B14:C14"/>
    <mergeCell ref="F12:F13"/>
    <mergeCell ref="E12:E13"/>
  </mergeCells>
  <phoneticPr fontId="0" type="noConversion"/>
  <printOptions horizontalCentered="1"/>
  <pageMargins left="0.51181102362204722" right="0.35433070866141736" top="1.3385826771653544" bottom="0.98425196850393704" header="0.74803149606299213" footer="0"/>
  <pageSetup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view="pageBreakPreview" topLeftCell="D3" zoomScaleNormal="115" zoomScaleSheetLayoutView="100" workbookViewId="0">
      <selection activeCell="D12" sqref="D12:G77"/>
    </sheetView>
  </sheetViews>
  <sheetFormatPr baseColWidth="10" defaultRowHeight="12" x14ac:dyDescent="0.2"/>
  <cols>
    <col min="1" max="1" width="11.42578125" style="11" customWidth="1"/>
    <col min="2" max="2" width="3" style="11" customWidth="1"/>
    <col min="3" max="3" width="61.42578125" style="11" customWidth="1"/>
    <col min="4" max="7" width="16.85546875" style="11" customWidth="1"/>
    <col min="8" max="16384" width="11.42578125" style="11"/>
  </cols>
  <sheetData>
    <row r="1" spans="1:7" x14ac:dyDescent="0.2">
      <c r="C1" s="149" t="s">
        <v>626</v>
      </c>
      <c r="D1" s="133"/>
      <c r="E1" s="133"/>
      <c r="F1" s="133"/>
      <c r="G1" s="133"/>
    </row>
    <row r="2" spans="1:7" x14ac:dyDescent="0.2">
      <c r="C2" s="149" t="s">
        <v>590</v>
      </c>
      <c r="D2" s="133"/>
      <c r="E2" s="133"/>
      <c r="F2" s="133"/>
      <c r="G2" s="133"/>
    </row>
    <row r="3" spans="1:7" x14ac:dyDescent="0.2">
      <c r="C3" s="149" t="s">
        <v>597</v>
      </c>
      <c r="D3" s="133"/>
      <c r="E3" s="133"/>
      <c r="F3" s="133"/>
      <c r="G3" s="133"/>
    </row>
    <row r="4" spans="1:7" ht="12" customHeight="1" x14ac:dyDescent="0.2">
      <c r="A4" s="10"/>
      <c r="C4" s="1"/>
      <c r="D4" s="134"/>
      <c r="E4" s="134"/>
      <c r="F4" s="134"/>
      <c r="G4" s="134"/>
    </row>
    <row r="5" spans="1:7" ht="13.5" customHeight="1" x14ac:dyDescent="0.2">
      <c r="A5" s="10" t="s">
        <v>635</v>
      </c>
      <c r="C5" s="1"/>
      <c r="D5" s="134"/>
      <c r="E5" s="134"/>
      <c r="F5" s="134"/>
      <c r="G5" s="134"/>
    </row>
    <row r="6" spans="1:7" ht="15" customHeight="1" x14ac:dyDescent="0.2">
      <c r="A6" s="213" t="s">
        <v>636</v>
      </c>
      <c r="B6" s="213"/>
      <c r="C6" s="213"/>
      <c r="D6" s="134"/>
      <c r="E6" s="134"/>
      <c r="F6" s="134"/>
      <c r="G6" s="134"/>
    </row>
    <row r="7" spans="1:7" ht="13.5" customHeight="1" x14ac:dyDescent="0.2">
      <c r="A7" s="10" t="s">
        <v>637</v>
      </c>
      <c r="D7" s="134"/>
      <c r="E7" s="134"/>
      <c r="F7" s="134"/>
      <c r="G7" s="134"/>
    </row>
    <row r="8" spans="1:7" ht="6.75" customHeight="1" x14ac:dyDescent="0.2">
      <c r="D8" s="132"/>
      <c r="E8" s="132"/>
      <c r="F8" s="132"/>
      <c r="G8" s="132"/>
    </row>
    <row r="9" spans="1:7" ht="61.5" customHeight="1" x14ac:dyDescent="0.2">
      <c r="A9" s="41" t="s">
        <v>601</v>
      </c>
      <c r="B9" s="214" t="s">
        <v>588</v>
      </c>
      <c r="C9" s="215"/>
      <c r="D9" s="163" t="s">
        <v>692</v>
      </c>
      <c r="E9" s="163" t="s">
        <v>691</v>
      </c>
      <c r="F9" s="163" t="s">
        <v>690</v>
      </c>
      <c r="G9" s="148" t="s">
        <v>686</v>
      </c>
    </row>
    <row r="10" spans="1:7" x14ac:dyDescent="0.2">
      <c r="A10" s="52">
        <v>-1</v>
      </c>
      <c r="B10" s="216">
        <v>-2</v>
      </c>
      <c r="C10" s="217"/>
      <c r="D10" s="221"/>
      <c r="E10" s="221"/>
      <c r="F10" s="221"/>
      <c r="G10" s="147">
        <v>-4</v>
      </c>
    </row>
    <row r="11" spans="1:7" ht="12.75" customHeight="1" x14ac:dyDescent="0.2">
      <c r="A11" s="46"/>
      <c r="B11" s="45"/>
      <c r="C11" s="45"/>
    </row>
    <row r="12" spans="1:7" s="10" customFormat="1" ht="14.1" customHeight="1" x14ac:dyDescent="0.2">
      <c r="A12" s="53">
        <v>1</v>
      </c>
      <c r="B12" s="53"/>
      <c r="C12" s="4" t="s">
        <v>3</v>
      </c>
      <c r="D12" s="153">
        <f>+'[1]F8-2'!H12</f>
        <v>1228875000</v>
      </c>
      <c r="E12" s="153">
        <f>+'[2]F8-2'!K12</f>
        <v>0</v>
      </c>
      <c r="F12" s="153">
        <f>+'[3]F8-2'!H12</f>
        <v>7541300</v>
      </c>
      <c r="G12" s="153">
        <f>+SUM(D12:F12)</f>
        <v>1236416300</v>
      </c>
    </row>
    <row r="13" spans="1:7" s="10" customFormat="1" ht="14.1" customHeight="1" x14ac:dyDescent="0.2">
      <c r="A13" s="53" t="s">
        <v>4</v>
      </c>
      <c r="B13" s="53"/>
      <c r="C13" s="4" t="s">
        <v>5</v>
      </c>
      <c r="D13" s="153">
        <f>+'[1]F8-2'!H13</f>
        <v>418697700</v>
      </c>
      <c r="E13" s="153">
        <f>+'[2]F8-2'!K13</f>
        <v>0</v>
      </c>
      <c r="F13" s="153">
        <f>+'[3]F8-2'!H13</f>
        <v>0</v>
      </c>
      <c r="G13" s="153">
        <f t="shared" ref="G13:G75" si="0">+SUM(D13:F13)</f>
        <v>418697700</v>
      </c>
    </row>
    <row r="14" spans="1:7" ht="14.1" customHeight="1" x14ac:dyDescent="0.2">
      <c r="A14" s="54" t="s">
        <v>6</v>
      </c>
      <c r="B14" s="54"/>
      <c r="C14" s="40" t="s">
        <v>7</v>
      </c>
      <c r="D14" s="154">
        <f>+'[1]F8-2'!H14</f>
        <v>168555500</v>
      </c>
      <c r="E14" s="154">
        <f>+'[2]F8-2'!K14</f>
        <v>0</v>
      </c>
      <c r="F14" s="154">
        <f>+'[3]F8-2'!H14</f>
        <v>0</v>
      </c>
      <c r="G14" s="154">
        <f t="shared" si="0"/>
        <v>168555500</v>
      </c>
    </row>
    <row r="15" spans="1:7" ht="14.1" customHeight="1" x14ac:dyDescent="0.2">
      <c r="A15" s="54" t="s">
        <v>8</v>
      </c>
      <c r="B15" s="54"/>
      <c r="C15" s="40" t="s">
        <v>9</v>
      </c>
      <c r="D15" s="154">
        <f>+'[1]F8-2'!H15</f>
        <v>3980000</v>
      </c>
      <c r="E15" s="154">
        <f>+'[2]F8-2'!K15</f>
        <v>0</v>
      </c>
      <c r="F15" s="154">
        <f>+'[3]F8-2'!H15</f>
        <v>0</v>
      </c>
      <c r="G15" s="154">
        <f t="shared" si="0"/>
        <v>3980000</v>
      </c>
    </row>
    <row r="16" spans="1:7" ht="14.1" customHeight="1" x14ac:dyDescent="0.2">
      <c r="A16" s="54" t="s">
        <v>10</v>
      </c>
      <c r="B16" s="54"/>
      <c r="C16" s="40" t="s">
        <v>11</v>
      </c>
      <c r="D16" s="154">
        <f>+'[1]F8-2'!H16</f>
        <v>200115100</v>
      </c>
      <c r="E16" s="154">
        <f>+'[2]F8-2'!K16</f>
        <v>0</v>
      </c>
      <c r="F16" s="154">
        <f>+'[3]F8-2'!H16</f>
        <v>0</v>
      </c>
      <c r="G16" s="154">
        <f t="shared" si="0"/>
        <v>200115100</v>
      </c>
    </row>
    <row r="17" spans="1:7" ht="14.1" customHeight="1" x14ac:dyDescent="0.2">
      <c r="A17" s="54" t="s">
        <v>12</v>
      </c>
      <c r="B17" s="54"/>
      <c r="C17" s="40" t="s">
        <v>13</v>
      </c>
      <c r="D17" s="154">
        <f>+'[1]F8-2'!H17</f>
        <v>1696800</v>
      </c>
      <c r="E17" s="154">
        <f>+'[2]F8-2'!K17</f>
        <v>0</v>
      </c>
      <c r="F17" s="154">
        <f>+'[3]F8-2'!H17</f>
        <v>0</v>
      </c>
      <c r="G17" s="154">
        <f t="shared" si="0"/>
        <v>1696800</v>
      </c>
    </row>
    <row r="18" spans="1:7" ht="14.1" customHeight="1" x14ac:dyDescent="0.2">
      <c r="A18" s="54" t="s">
        <v>14</v>
      </c>
      <c r="B18" s="54"/>
      <c r="C18" s="40" t="s">
        <v>15</v>
      </c>
      <c r="D18" s="154">
        <f>+'[1]F8-2'!H18</f>
        <v>44350300</v>
      </c>
      <c r="E18" s="154">
        <f>+'[2]F8-2'!K18</f>
        <v>0</v>
      </c>
      <c r="F18" s="154">
        <f>+'[3]F8-2'!H18</f>
        <v>0</v>
      </c>
      <c r="G18" s="154">
        <f t="shared" si="0"/>
        <v>44350300</v>
      </c>
    </row>
    <row r="19" spans="1:7" s="10" customFormat="1" ht="14.1" customHeight="1" x14ac:dyDescent="0.2">
      <c r="A19" s="53" t="s">
        <v>16</v>
      </c>
      <c r="B19" s="53"/>
      <c r="C19" s="4" t="s">
        <v>17</v>
      </c>
      <c r="D19" s="153">
        <f>+'[1]F8-2'!H19</f>
        <v>115418000</v>
      </c>
      <c r="E19" s="153">
        <f>+'[2]F8-2'!K19</f>
        <v>0</v>
      </c>
      <c r="F19" s="153">
        <f>+'[3]F8-2'!H19</f>
        <v>0</v>
      </c>
      <c r="G19" s="153">
        <f t="shared" si="0"/>
        <v>115418000</v>
      </c>
    </row>
    <row r="20" spans="1:7" ht="14.1" customHeight="1" x14ac:dyDescent="0.2">
      <c r="A20" s="54" t="s">
        <v>18</v>
      </c>
      <c r="B20" s="54"/>
      <c r="C20" s="40" t="s">
        <v>19</v>
      </c>
      <c r="D20" s="154">
        <f>+'[1]F8-2'!H20</f>
        <v>19200000</v>
      </c>
      <c r="E20" s="154">
        <f>+'[2]F8-2'!K20</f>
        <v>0</v>
      </c>
      <c r="F20" s="154">
        <f>+'[3]F8-2'!H20</f>
        <v>0</v>
      </c>
      <c r="G20" s="154">
        <f t="shared" si="0"/>
        <v>19200000</v>
      </c>
    </row>
    <row r="21" spans="1:7" ht="14.1" customHeight="1" x14ac:dyDescent="0.2">
      <c r="A21" s="54" t="s">
        <v>20</v>
      </c>
      <c r="B21" s="54"/>
      <c r="C21" s="40" t="s">
        <v>21</v>
      </c>
      <c r="D21" s="154">
        <f>+'[1]F8-2'!H21</f>
        <v>37800000</v>
      </c>
      <c r="E21" s="154">
        <f>+'[2]F8-2'!K21</f>
        <v>0</v>
      </c>
      <c r="F21" s="154">
        <f>+'[3]F8-2'!H21</f>
        <v>0</v>
      </c>
      <c r="G21" s="154">
        <f t="shared" si="0"/>
        <v>37800000</v>
      </c>
    </row>
    <row r="22" spans="1:7" ht="14.1" customHeight="1" x14ac:dyDescent="0.2">
      <c r="A22" s="54" t="s">
        <v>22</v>
      </c>
      <c r="B22" s="54"/>
      <c r="C22" s="40" t="s">
        <v>23</v>
      </c>
      <c r="D22" s="154">
        <f>+'[1]F8-2'!H22</f>
        <v>7200000</v>
      </c>
      <c r="E22" s="154">
        <f>+'[2]F8-2'!K22</f>
        <v>0</v>
      </c>
      <c r="F22" s="154">
        <f>+'[3]F8-2'!H22</f>
        <v>0</v>
      </c>
      <c r="G22" s="154">
        <f t="shared" si="0"/>
        <v>7200000</v>
      </c>
    </row>
    <row r="23" spans="1:7" ht="14.1" customHeight="1" x14ac:dyDescent="0.2">
      <c r="A23" s="54" t="s">
        <v>24</v>
      </c>
      <c r="B23" s="54"/>
      <c r="C23" s="40" t="s">
        <v>25</v>
      </c>
      <c r="D23" s="154">
        <f>+'[1]F8-2'!H23</f>
        <v>46418000</v>
      </c>
      <c r="E23" s="154">
        <f>+'[2]F8-2'!K23</f>
        <v>0</v>
      </c>
      <c r="F23" s="154">
        <f>+'[3]F8-2'!H23</f>
        <v>0</v>
      </c>
      <c r="G23" s="154">
        <f t="shared" si="0"/>
        <v>46418000</v>
      </c>
    </row>
    <row r="24" spans="1:7" ht="14.1" customHeight="1" x14ac:dyDescent="0.2">
      <c r="A24" s="54" t="s">
        <v>26</v>
      </c>
      <c r="B24" s="54"/>
      <c r="C24" s="40" t="s">
        <v>27</v>
      </c>
      <c r="D24" s="154">
        <f>+'[1]F8-2'!H24</f>
        <v>4800000</v>
      </c>
      <c r="E24" s="154">
        <f>+'[2]F8-2'!K24</f>
        <v>0</v>
      </c>
      <c r="F24" s="154">
        <f>+'[3]F8-2'!H24</f>
        <v>0</v>
      </c>
      <c r="G24" s="154">
        <f t="shared" si="0"/>
        <v>4800000</v>
      </c>
    </row>
    <row r="25" spans="1:7" s="10" customFormat="1" ht="14.1" customHeight="1" x14ac:dyDescent="0.2">
      <c r="A25" s="53" t="s">
        <v>28</v>
      </c>
      <c r="B25" s="53"/>
      <c r="C25" s="4" t="s">
        <v>29</v>
      </c>
      <c r="D25" s="153">
        <f>+'[1]F8-2'!H25</f>
        <v>5526600</v>
      </c>
      <c r="E25" s="153">
        <f>+'[2]F8-2'!K25</f>
        <v>0</v>
      </c>
      <c r="F25" s="153">
        <f>+'[3]F8-2'!H25</f>
        <v>0</v>
      </c>
      <c r="G25" s="153">
        <f t="shared" si="0"/>
        <v>5526600</v>
      </c>
    </row>
    <row r="26" spans="1:7" ht="14.1" customHeight="1" x14ac:dyDescent="0.2">
      <c r="A26" s="54" t="s">
        <v>30</v>
      </c>
      <c r="B26" s="54"/>
      <c r="C26" s="40" t="s">
        <v>31</v>
      </c>
      <c r="D26" s="154">
        <f>+'[1]F8-2'!H26</f>
        <v>500000</v>
      </c>
      <c r="E26" s="154">
        <f>+'[2]F8-2'!K26</f>
        <v>0</v>
      </c>
      <c r="F26" s="154">
        <f>+'[3]F8-2'!H26</f>
        <v>0</v>
      </c>
      <c r="G26" s="154">
        <f t="shared" si="0"/>
        <v>500000</v>
      </c>
    </row>
    <row r="27" spans="1:7" ht="14.1" customHeight="1" x14ac:dyDescent="0.2">
      <c r="A27" s="54" t="s">
        <v>32</v>
      </c>
      <c r="B27" s="54"/>
      <c r="C27" s="40" t="s">
        <v>33</v>
      </c>
      <c r="D27" s="154">
        <f>+'[1]F8-2'!H27</f>
        <v>0</v>
      </c>
      <c r="E27" s="154">
        <f>+'[2]F8-2'!K27</f>
        <v>0</v>
      </c>
      <c r="F27" s="154">
        <f>+'[3]F8-2'!H27</f>
        <v>0</v>
      </c>
      <c r="G27" s="154">
        <f t="shared" si="0"/>
        <v>0</v>
      </c>
    </row>
    <row r="28" spans="1:7" ht="14.1" customHeight="1" x14ac:dyDescent="0.2">
      <c r="A28" s="54" t="s">
        <v>34</v>
      </c>
      <c r="B28" s="54"/>
      <c r="C28" s="40" t="s">
        <v>35</v>
      </c>
      <c r="D28" s="154">
        <f>+'[1]F8-2'!H28</f>
        <v>1000000</v>
      </c>
      <c r="E28" s="154">
        <f>+'[2]F8-2'!K28</f>
        <v>0</v>
      </c>
      <c r="F28" s="154">
        <f>+'[3]F8-2'!H28</f>
        <v>0</v>
      </c>
      <c r="G28" s="154">
        <f t="shared" si="0"/>
        <v>1000000</v>
      </c>
    </row>
    <row r="29" spans="1:7" ht="14.1" customHeight="1" x14ac:dyDescent="0.2">
      <c r="A29" s="54" t="s">
        <v>36</v>
      </c>
      <c r="B29" s="54"/>
      <c r="C29" s="40" t="s">
        <v>37</v>
      </c>
      <c r="D29" s="154">
        <f>+'[1]F8-2'!H29</f>
        <v>0</v>
      </c>
      <c r="E29" s="154">
        <f>+'[2]F8-2'!K29</f>
        <v>0</v>
      </c>
      <c r="F29" s="154">
        <f>+'[3]F8-2'!H29</f>
        <v>0</v>
      </c>
      <c r="G29" s="154">
        <f t="shared" si="0"/>
        <v>0</v>
      </c>
    </row>
    <row r="30" spans="1:7" ht="14.1" customHeight="1" x14ac:dyDescent="0.2">
      <c r="A30" s="54" t="s">
        <v>38</v>
      </c>
      <c r="B30" s="54"/>
      <c r="C30" s="40" t="s">
        <v>39</v>
      </c>
      <c r="D30" s="154">
        <f>+'[1]F8-2'!H30</f>
        <v>0</v>
      </c>
      <c r="E30" s="154">
        <f>+'[2]F8-2'!K30</f>
        <v>0</v>
      </c>
      <c r="F30" s="154">
        <f>+'[3]F8-2'!H30</f>
        <v>0</v>
      </c>
      <c r="G30" s="154">
        <f t="shared" si="0"/>
        <v>0</v>
      </c>
    </row>
    <row r="31" spans="1:7" ht="14.1" customHeight="1" x14ac:dyDescent="0.2">
      <c r="A31" s="54" t="s">
        <v>40</v>
      </c>
      <c r="B31" s="54"/>
      <c r="C31" s="40" t="s">
        <v>41</v>
      </c>
      <c r="D31" s="154">
        <f>+'[1]F8-2'!H31</f>
        <v>138100</v>
      </c>
      <c r="E31" s="154">
        <f>+'[2]F8-2'!K31</f>
        <v>0</v>
      </c>
      <c r="F31" s="154">
        <f>+'[3]F8-2'!H31</f>
        <v>0</v>
      </c>
      <c r="G31" s="154">
        <f t="shared" si="0"/>
        <v>138100</v>
      </c>
    </row>
    <row r="32" spans="1:7" ht="14.1" customHeight="1" x14ac:dyDescent="0.2">
      <c r="A32" s="54" t="s">
        <v>42</v>
      </c>
      <c r="B32" s="54"/>
      <c r="C32" s="40" t="s">
        <v>43</v>
      </c>
      <c r="D32" s="154">
        <f>+'[1]F8-2'!H32</f>
        <v>3888500</v>
      </c>
      <c r="E32" s="154">
        <f>+'[2]F8-2'!K32</f>
        <v>0</v>
      </c>
      <c r="F32" s="154">
        <f>+'[3]F8-2'!H32</f>
        <v>0</v>
      </c>
      <c r="G32" s="154">
        <f t="shared" si="0"/>
        <v>3888500</v>
      </c>
    </row>
    <row r="33" spans="1:7" s="10" customFormat="1" ht="14.1" customHeight="1" x14ac:dyDescent="0.2">
      <c r="A33" s="53" t="s">
        <v>44</v>
      </c>
      <c r="B33" s="53"/>
      <c r="C33" s="4" t="s">
        <v>45</v>
      </c>
      <c r="D33" s="153">
        <f>+'[1]F8-2'!H33</f>
        <v>415211200</v>
      </c>
      <c r="E33" s="153">
        <f>+'[2]F8-2'!K33</f>
        <v>0</v>
      </c>
      <c r="F33" s="153">
        <f>+'[3]F8-2'!H33</f>
        <v>0</v>
      </c>
      <c r="G33" s="153">
        <f t="shared" si="0"/>
        <v>415211200</v>
      </c>
    </row>
    <row r="34" spans="1:7" ht="14.1" customHeight="1" x14ac:dyDescent="0.2">
      <c r="A34" s="54" t="s">
        <v>46</v>
      </c>
      <c r="B34" s="54"/>
      <c r="C34" s="40" t="s">
        <v>47</v>
      </c>
      <c r="D34" s="154">
        <f>+'[1]F8-2'!H34</f>
        <v>0</v>
      </c>
      <c r="E34" s="154">
        <f>+'[2]F8-2'!K34</f>
        <v>0</v>
      </c>
      <c r="F34" s="154">
        <f>+'[3]F8-2'!H34</f>
        <v>0</v>
      </c>
      <c r="G34" s="154">
        <f t="shared" si="0"/>
        <v>0</v>
      </c>
    </row>
    <row r="35" spans="1:7" ht="14.1" customHeight="1" x14ac:dyDescent="0.2">
      <c r="A35" s="54" t="s">
        <v>48</v>
      </c>
      <c r="B35" s="54"/>
      <c r="C35" s="40" t="s">
        <v>49</v>
      </c>
      <c r="D35" s="154">
        <f>+'[1]F8-2'!H35</f>
        <v>2000000</v>
      </c>
      <c r="E35" s="154">
        <f>+'[2]F8-2'!K35</f>
        <v>0</v>
      </c>
      <c r="F35" s="154">
        <f>+'[3]F8-2'!H35</f>
        <v>0</v>
      </c>
      <c r="G35" s="154">
        <f t="shared" si="0"/>
        <v>2000000</v>
      </c>
    </row>
    <row r="36" spans="1:7" ht="14.1" customHeight="1" x14ac:dyDescent="0.2">
      <c r="A36" s="54" t="s">
        <v>50</v>
      </c>
      <c r="B36" s="54"/>
      <c r="C36" s="40" t="s">
        <v>688</v>
      </c>
      <c r="D36" s="154">
        <f>+'[1]F8-2'!H36</f>
        <v>30000000</v>
      </c>
      <c r="E36" s="154">
        <f>+'[2]F8-2'!K36</f>
        <v>0</v>
      </c>
      <c r="F36" s="154">
        <f>+'[3]F8-2'!H36</f>
        <v>0</v>
      </c>
      <c r="G36" s="154">
        <f t="shared" si="0"/>
        <v>30000000</v>
      </c>
    </row>
    <row r="37" spans="1:7" ht="14.1" customHeight="1" x14ac:dyDescent="0.2">
      <c r="A37" s="54" t="s">
        <v>51</v>
      </c>
      <c r="B37" s="54"/>
      <c r="C37" s="40" t="s">
        <v>52</v>
      </c>
      <c r="D37" s="154">
        <f>+'[1]F8-2'!H37</f>
        <v>0</v>
      </c>
      <c r="E37" s="154">
        <f>+'[2]F8-2'!K37</f>
        <v>0</v>
      </c>
      <c r="F37" s="154">
        <f>+'[3]F8-2'!H37</f>
        <v>0</v>
      </c>
      <c r="G37" s="154">
        <f t="shared" si="0"/>
        <v>0</v>
      </c>
    </row>
    <row r="38" spans="1:7" ht="14.1" customHeight="1" x14ac:dyDescent="0.2">
      <c r="A38" s="54" t="s">
        <v>53</v>
      </c>
      <c r="B38" s="54"/>
      <c r="C38" s="40" t="s">
        <v>54</v>
      </c>
      <c r="D38" s="154">
        <f>+'[1]F8-2'!H38</f>
        <v>0</v>
      </c>
      <c r="E38" s="154">
        <f>+'[2]F8-2'!K38</f>
        <v>0</v>
      </c>
      <c r="F38" s="154">
        <f>+'[3]F8-2'!H38</f>
        <v>0</v>
      </c>
      <c r="G38" s="154">
        <f t="shared" si="0"/>
        <v>0</v>
      </c>
    </row>
    <row r="39" spans="1:7" x14ac:dyDescent="0.2">
      <c r="A39" s="54" t="s">
        <v>55</v>
      </c>
      <c r="B39" s="54"/>
      <c r="C39" s="40" t="s">
        <v>56</v>
      </c>
      <c r="D39" s="154">
        <f>+'[1]F8-2'!H39</f>
        <v>373281100</v>
      </c>
      <c r="E39" s="154">
        <f>+'[2]F8-2'!K39</f>
        <v>0</v>
      </c>
      <c r="F39" s="154">
        <f>+'[3]F8-2'!H39</f>
        <v>0</v>
      </c>
      <c r="G39" s="154">
        <f t="shared" si="0"/>
        <v>373281100</v>
      </c>
    </row>
    <row r="40" spans="1:7" x14ac:dyDescent="0.2">
      <c r="A40" s="54" t="s">
        <v>57</v>
      </c>
      <c r="B40" s="54"/>
      <c r="C40" s="40" t="s">
        <v>58</v>
      </c>
      <c r="D40" s="154">
        <f>+'[1]F8-2'!H40</f>
        <v>9930100</v>
      </c>
      <c r="E40" s="154">
        <f>+'[2]F8-2'!K40</f>
        <v>0</v>
      </c>
      <c r="F40" s="154">
        <f>+'[3]F8-2'!H40</f>
        <v>0</v>
      </c>
      <c r="G40" s="154">
        <f t="shared" si="0"/>
        <v>9930100</v>
      </c>
    </row>
    <row r="41" spans="1:7" s="10" customFormat="1" x14ac:dyDescent="0.2">
      <c r="A41" s="53" t="s">
        <v>59</v>
      </c>
      <c r="B41" s="53"/>
      <c r="C41" s="4" t="s">
        <v>60</v>
      </c>
      <c r="D41" s="153">
        <f>+'[1]F8-2'!H41</f>
        <v>35800000</v>
      </c>
      <c r="E41" s="153">
        <f>+'[2]F8-2'!K41</f>
        <v>0</v>
      </c>
      <c r="F41" s="153">
        <f>+'[3]F8-2'!H41</f>
        <v>7541300</v>
      </c>
      <c r="G41" s="153">
        <f t="shared" si="0"/>
        <v>43341300</v>
      </c>
    </row>
    <row r="42" spans="1:7" x14ac:dyDescent="0.2">
      <c r="A42" s="54" t="s">
        <v>61</v>
      </c>
      <c r="B42" s="54"/>
      <c r="C42" s="40" t="s">
        <v>62</v>
      </c>
      <c r="D42" s="154">
        <f>+'[1]F8-2'!H42</f>
        <v>1800000</v>
      </c>
      <c r="E42" s="154">
        <f>+'[2]F8-2'!K42</f>
        <v>0</v>
      </c>
      <c r="F42" s="154">
        <f>+'[3]F8-2'!H42</f>
        <v>0</v>
      </c>
      <c r="G42" s="154">
        <f t="shared" si="0"/>
        <v>1800000</v>
      </c>
    </row>
    <row r="43" spans="1:7" x14ac:dyDescent="0.2">
      <c r="A43" s="54" t="s">
        <v>63</v>
      </c>
      <c r="B43" s="54"/>
      <c r="C43" s="40" t="s">
        <v>64</v>
      </c>
      <c r="D43" s="154">
        <f>+'[1]F8-2'!H43</f>
        <v>34000000</v>
      </c>
      <c r="E43" s="154">
        <f>+'[2]F8-2'!K43</f>
        <v>0</v>
      </c>
      <c r="F43" s="154">
        <f>+'[3]F8-2'!H43</f>
        <v>0</v>
      </c>
      <c r="G43" s="154">
        <f t="shared" si="0"/>
        <v>34000000</v>
      </c>
    </row>
    <row r="44" spans="1:7" x14ac:dyDescent="0.2">
      <c r="A44" s="54" t="s">
        <v>65</v>
      </c>
      <c r="B44" s="54"/>
      <c r="C44" s="40" t="s">
        <v>66</v>
      </c>
      <c r="D44" s="154">
        <f>+'[1]F8-2'!H44</f>
        <v>0</v>
      </c>
      <c r="E44" s="154">
        <f>+'[2]F8-2'!K44</f>
        <v>0</v>
      </c>
      <c r="F44" s="154">
        <f>+'[3]F8-2'!H44</f>
        <v>2513800</v>
      </c>
      <c r="G44" s="154">
        <f t="shared" si="0"/>
        <v>2513800</v>
      </c>
    </row>
    <row r="45" spans="1:7" x14ac:dyDescent="0.2">
      <c r="A45" s="54" t="s">
        <v>67</v>
      </c>
      <c r="B45" s="54"/>
      <c r="C45" s="40" t="s">
        <v>68</v>
      </c>
      <c r="D45" s="154">
        <f>+'[1]F8-2'!H45</f>
        <v>0</v>
      </c>
      <c r="E45" s="154">
        <f>+'[2]F8-2'!K45</f>
        <v>0</v>
      </c>
      <c r="F45" s="154">
        <f>+'[3]F8-2'!H45</f>
        <v>5027500</v>
      </c>
      <c r="G45" s="154">
        <f t="shared" si="0"/>
        <v>5027500</v>
      </c>
    </row>
    <row r="46" spans="1:7" s="10" customFormat="1" x14ac:dyDescent="0.2">
      <c r="A46" s="53" t="s">
        <v>69</v>
      </c>
      <c r="B46" s="53"/>
      <c r="C46" s="4" t="s">
        <v>70</v>
      </c>
      <c r="D46" s="153">
        <f>+'[1]F8-2'!H46</f>
        <v>113000000</v>
      </c>
      <c r="E46" s="153">
        <f>+'[2]F8-2'!K46</f>
        <v>0</v>
      </c>
      <c r="F46" s="153">
        <f>+'[3]F8-2'!H46</f>
        <v>0</v>
      </c>
      <c r="G46" s="153">
        <f t="shared" si="0"/>
        <v>113000000</v>
      </c>
    </row>
    <row r="47" spans="1:7" x14ac:dyDescent="0.2">
      <c r="A47" s="54" t="s">
        <v>71</v>
      </c>
      <c r="B47" s="54"/>
      <c r="C47" s="40" t="s">
        <v>72</v>
      </c>
      <c r="D47" s="154">
        <f>+'[1]F8-2'!H47</f>
        <v>113000000</v>
      </c>
      <c r="E47" s="154">
        <f>+'[2]F8-2'!K47</f>
        <v>0</v>
      </c>
      <c r="F47" s="154">
        <f>+'[3]F8-2'!H47</f>
        <v>0</v>
      </c>
      <c r="G47" s="154">
        <f t="shared" si="0"/>
        <v>113000000</v>
      </c>
    </row>
    <row r="48" spans="1:7" x14ac:dyDescent="0.2">
      <c r="A48" s="54" t="s">
        <v>73</v>
      </c>
      <c r="B48" s="54"/>
      <c r="C48" s="40" t="s">
        <v>74</v>
      </c>
      <c r="D48" s="154">
        <f>+'[1]F8-2'!H48</f>
        <v>0</v>
      </c>
      <c r="E48" s="154">
        <f>+'[2]F8-2'!K48</f>
        <v>0</v>
      </c>
      <c r="F48" s="154">
        <f>+'[3]F8-2'!H48</f>
        <v>0</v>
      </c>
      <c r="G48" s="154">
        <f t="shared" si="0"/>
        <v>0</v>
      </c>
    </row>
    <row r="49" spans="1:7" x14ac:dyDescent="0.2">
      <c r="A49" s="54" t="s">
        <v>75</v>
      </c>
      <c r="B49" s="54"/>
      <c r="C49" s="40" t="s">
        <v>76</v>
      </c>
      <c r="D49" s="154">
        <f>+'[1]F8-2'!H49</f>
        <v>0</v>
      </c>
      <c r="E49" s="154">
        <f>+'[2]F8-2'!K49</f>
        <v>0</v>
      </c>
      <c r="F49" s="154">
        <f>+'[3]F8-2'!H49</f>
        <v>0</v>
      </c>
      <c r="G49" s="154">
        <f t="shared" si="0"/>
        <v>0</v>
      </c>
    </row>
    <row r="50" spans="1:7" s="10" customFormat="1" x14ac:dyDescent="0.2">
      <c r="A50" s="53" t="s">
        <v>77</v>
      </c>
      <c r="B50" s="53"/>
      <c r="C50" s="4" t="s">
        <v>78</v>
      </c>
      <c r="D50" s="153">
        <f>+'[1]F8-2'!H50</f>
        <v>0</v>
      </c>
      <c r="E50" s="153">
        <f>+'[2]F8-2'!K50</f>
        <v>0</v>
      </c>
      <c r="F50" s="153">
        <f>+'[3]F8-2'!H50</f>
        <v>0</v>
      </c>
      <c r="G50" s="153">
        <f t="shared" si="0"/>
        <v>0</v>
      </c>
    </row>
    <row r="51" spans="1:7" x14ac:dyDescent="0.2">
      <c r="A51" s="54" t="s">
        <v>79</v>
      </c>
      <c r="B51" s="54"/>
      <c r="C51" s="40" t="s">
        <v>80</v>
      </c>
      <c r="D51" s="154">
        <f>+'[1]F8-2'!H51</f>
        <v>0</v>
      </c>
      <c r="E51" s="154">
        <f>+'[2]F8-2'!K51</f>
        <v>0</v>
      </c>
      <c r="F51" s="154">
        <f>+'[3]F8-2'!H51</f>
        <v>0</v>
      </c>
      <c r="G51" s="154">
        <f t="shared" si="0"/>
        <v>0</v>
      </c>
    </row>
    <row r="52" spans="1:7" x14ac:dyDescent="0.2">
      <c r="A52" s="54" t="s">
        <v>81</v>
      </c>
      <c r="B52" s="54"/>
      <c r="C52" s="40" t="s">
        <v>82</v>
      </c>
      <c r="D52" s="154">
        <f>+'[1]F8-2'!H52</f>
        <v>0</v>
      </c>
      <c r="E52" s="154">
        <f>+'[2]F8-2'!K52</f>
        <v>0</v>
      </c>
      <c r="F52" s="154">
        <f>+'[3]F8-2'!H52</f>
        <v>0</v>
      </c>
      <c r="G52" s="154">
        <f t="shared" si="0"/>
        <v>0</v>
      </c>
    </row>
    <row r="53" spans="1:7" x14ac:dyDescent="0.2">
      <c r="A53" s="54" t="s">
        <v>83</v>
      </c>
      <c r="B53" s="54"/>
      <c r="C53" s="40" t="s">
        <v>84</v>
      </c>
      <c r="D53" s="154">
        <f>+'[1]F8-2'!H53</f>
        <v>0</v>
      </c>
      <c r="E53" s="154">
        <f>+'[2]F8-2'!K53</f>
        <v>0</v>
      </c>
      <c r="F53" s="154">
        <f>+'[3]F8-2'!H53</f>
        <v>0</v>
      </c>
      <c r="G53" s="154">
        <f t="shared" si="0"/>
        <v>0</v>
      </c>
    </row>
    <row r="54" spans="1:7" s="10" customFormat="1" x14ac:dyDescent="0.2">
      <c r="A54" s="53" t="s">
        <v>85</v>
      </c>
      <c r="B54" s="53"/>
      <c r="C54" s="4" t="s">
        <v>86</v>
      </c>
      <c r="D54" s="153">
        <f>+'[1]F8-2'!H54</f>
        <v>121496500</v>
      </c>
      <c r="E54" s="153">
        <f>+'[2]F8-2'!K54</f>
        <v>0</v>
      </c>
      <c r="F54" s="153">
        <f>+'[3]F8-2'!H54</f>
        <v>0</v>
      </c>
      <c r="G54" s="153">
        <f t="shared" si="0"/>
        <v>121496500</v>
      </c>
    </row>
    <row r="55" spans="1:7" x14ac:dyDescent="0.2">
      <c r="A55" s="54" t="s">
        <v>87</v>
      </c>
      <c r="B55" s="54"/>
      <c r="C55" s="40" t="s">
        <v>618</v>
      </c>
      <c r="D55" s="154">
        <f>+'[1]F8-2'!H55</f>
        <v>25932200</v>
      </c>
      <c r="E55" s="154">
        <f>+'[2]F8-2'!K55</f>
        <v>0</v>
      </c>
      <c r="F55" s="154">
        <f>+'[3]F8-2'!H55</f>
        <v>0</v>
      </c>
      <c r="G55" s="154">
        <f t="shared" si="0"/>
        <v>25932200</v>
      </c>
    </row>
    <row r="56" spans="1:7" x14ac:dyDescent="0.2">
      <c r="A56" s="54" t="s">
        <v>88</v>
      </c>
      <c r="B56" s="54"/>
      <c r="C56" s="40" t="s">
        <v>89</v>
      </c>
      <c r="D56" s="154">
        <f>+'[1]F8-2'!H56</f>
        <v>0</v>
      </c>
      <c r="E56" s="154">
        <f>+'[2]F8-2'!K56</f>
        <v>0</v>
      </c>
      <c r="F56" s="154">
        <f>+'[3]F8-2'!H56</f>
        <v>0</v>
      </c>
      <c r="G56" s="154">
        <f t="shared" si="0"/>
        <v>0</v>
      </c>
    </row>
    <row r="57" spans="1:7" x14ac:dyDescent="0.2">
      <c r="A57" s="54" t="s">
        <v>90</v>
      </c>
      <c r="B57" s="54"/>
      <c r="C57" s="40" t="s">
        <v>91</v>
      </c>
      <c r="D57" s="154">
        <f>+'[1]F8-2'!H57</f>
        <v>0</v>
      </c>
      <c r="E57" s="154">
        <f>+'[2]F8-2'!K57</f>
        <v>0</v>
      </c>
      <c r="F57" s="154">
        <f>+'[3]F8-2'!H57</f>
        <v>0</v>
      </c>
      <c r="G57" s="154">
        <f t="shared" si="0"/>
        <v>0</v>
      </c>
    </row>
    <row r="58" spans="1:7" x14ac:dyDescent="0.2">
      <c r="A58" s="54" t="s">
        <v>92</v>
      </c>
      <c r="B58" s="54"/>
      <c r="C58" s="40" t="s">
        <v>93</v>
      </c>
      <c r="D58" s="154">
        <f>+'[1]F8-2'!H58</f>
        <v>4456700</v>
      </c>
      <c r="E58" s="154">
        <f>+'[2]F8-2'!K58</f>
        <v>0</v>
      </c>
      <c r="F58" s="154">
        <f>+'[3]F8-2'!H58</f>
        <v>0</v>
      </c>
      <c r="G58" s="154">
        <f t="shared" si="0"/>
        <v>4456700</v>
      </c>
    </row>
    <row r="59" spans="1:7" x14ac:dyDescent="0.2">
      <c r="A59" s="54" t="s">
        <v>94</v>
      </c>
      <c r="B59" s="54"/>
      <c r="C59" s="40" t="s">
        <v>95</v>
      </c>
      <c r="D59" s="154">
        <f>+'[1]F8-2'!H59</f>
        <v>28300000</v>
      </c>
      <c r="E59" s="154">
        <f>+'[2]F8-2'!K59</f>
        <v>0</v>
      </c>
      <c r="F59" s="154">
        <f>+'[3]F8-2'!H59</f>
        <v>0</v>
      </c>
      <c r="G59" s="154">
        <f t="shared" si="0"/>
        <v>28300000</v>
      </c>
    </row>
    <row r="60" spans="1:7" x14ac:dyDescent="0.2">
      <c r="A60" s="54" t="s">
        <v>96</v>
      </c>
      <c r="B60" s="54"/>
      <c r="C60" s="40" t="s">
        <v>97</v>
      </c>
      <c r="D60" s="154">
        <f>+'[1]F8-2'!H60</f>
        <v>8806600</v>
      </c>
      <c r="E60" s="154">
        <f>+'[2]F8-2'!K60</f>
        <v>0</v>
      </c>
      <c r="F60" s="154">
        <f>+'[3]F8-2'!H60</f>
        <v>0</v>
      </c>
      <c r="G60" s="154">
        <f t="shared" si="0"/>
        <v>8806600</v>
      </c>
    </row>
    <row r="61" spans="1:7" x14ac:dyDescent="0.2">
      <c r="A61" s="54" t="s">
        <v>98</v>
      </c>
      <c r="B61" s="54"/>
      <c r="C61" s="40" t="s">
        <v>99</v>
      </c>
      <c r="D61" s="154">
        <f>+'[1]F8-2'!H61</f>
        <v>19821000</v>
      </c>
      <c r="E61" s="154">
        <f>+'[2]F8-2'!K61</f>
        <v>0</v>
      </c>
      <c r="F61" s="154">
        <f>+'[3]F8-2'!H61</f>
        <v>0</v>
      </c>
      <c r="G61" s="154">
        <f t="shared" si="0"/>
        <v>19821000</v>
      </c>
    </row>
    <row r="62" spans="1:7" x14ac:dyDescent="0.2">
      <c r="A62" s="54" t="s">
        <v>100</v>
      </c>
      <c r="B62" s="54"/>
      <c r="C62" s="40" t="s">
        <v>101</v>
      </c>
      <c r="D62" s="154">
        <f>+'[1]F8-2'!H62</f>
        <v>28480000</v>
      </c>
      <c r="E62" s="154">
        <f>+'[2]F8-2'!K62</f>
        <v>0</v>
      </c>
      <c r="F62" s="154">
        <f>+'[3]F8-2'!H62</f>
        <v>0</v>
      </c>
      <c r="G62" s="154">
        <f t="shared" si="0"/>
        <v>28480000</v>
      </c>
    </row>
    <row r="63" spans="1:7" x14ac:dyDescent="0.2">
      <c r="A63" s="54" t="s">
        <v>102</v>
      </c>
      <c r="B63" s="54"/>
      <c r="C63" s="40" t="s">
        <v>103</v>
      </c>
      <c r="D63" s="154">
        <f>+'[1]F8-2'!H63</f>
        <v>5700000</v>
      </c>
      <c r="E63" s="154">
        <f>+'[2]F8-2'!K63</f>
        <v>0</v>
      </c>
      <c r="F63" s="154">
        <f>+'[3]F8-2'!H63</f>
        <v>0</v>
      </c>
      <c r="G63" s="154">
        <f t="shared" si="0"/>
        <v>5700000</v>
      </c>
    </row>
    <row r="64" spans="1:7" s="10" customFormat="1" x14ac:dyDescent="0.2">
      <c r="A64" s="53" t="s">
        <v>104</v>
      </c>
      <c r="B64" s="53"/>
      <c r="C64" s="4" t="s">
        <v>105</v>
      </c>
      <c r="D64" s="153">
        <f>+'[1]F8-2'!H64</f>
        <v>1525000</v>
      </c>
      <c r="E64" s="153">
        <f>+'[2]F8-2'!K64</f>
        <v>0</v>
      </c>
      <c r="F64" s="153">
        <f>+'[3]F8-2'!H64</f>
        <v>0</v>
      </c>
      <c r="G64" s="153">
        <f t="shared" si="0"/>
        <v>1525000</v>
      </c>
    </row>
    <row r="65" spans="1:7" x14ac:dyDescent="0.2">
      <c r="A65" s="54" t="s">
        <v>106</v>
      </c>
      <c r="B65" s="54"/>
      <c r="C65" s="40" t="s">
        <v>107</v>
      </c>
      <c r="D65" s="154">
        <f>+'[1]F8-2'!H65</f>
        <v>0</v>
      </c>
      <c r="E65" s="154">
        <f>+'[2]F8-2'!K65</f>
        <v>0</v>
      </c>
      <c r="F65" s="154">
        <f>+'[3]F8-2'!H65</f>
        <v>0</v>
      </c>
      <c r="G65" s="154">
        <f t="shared" si="0"/>
        <v>0</v>
      </c>
    </row>
    <row r="66" spans="1:7" x14ac:dyDescent="0.2">
      <c r="A66" s="54" t="s">
        <v>108</v>
      </c>
      <c r="B66" s="54"/>
      <c r="C66" s="40" t="s">
        <v>109</v>
      </c>
      <c r="D66" s="154">
        <f>+'[1]F8-2'!H66</f>
        <v>0</v>
      </c>
      <c r="E66" s="154">
        <f>+'[2]F8-2'!K66</f>
        <v>0</v>
      </c>
      <c r="F66" s="154">
        <f>+'[3]F8-2'!H66</f>
        <v>0</v>
      </c>
      <c r="G66" s="154">
        <f t="shared" si="0"/>
        <v>0</v>
      </c>
    </row>
    <row r="67" spans="1:7" x14ac:dyDescent="0.2">
      <c r="A67" s="54" t="s">
        <v>110</v>
      </c>
      <c r="B67" s="54"/>
      <c r="C67" s="40" t="s">
        <v>111</v>
      </c>
      <c r="D67" s="154">
        <f>+'[1]F8-2'!H67</f>
        <v>0</v>
      </c>
      <c r="E67" s="154">
        <f>+'[2]F8-2'!K67</f>
        <v>0</v>
      </c>
      <c r="F67" s="154">
        <f>+'[3]F8-2'!H67</f>
        <v>0</v>
      </c>
      <c r="G67" s="154">
        <f t="shared" si="0"/>
        <v>0</v>
      </c>
    </row>
    <row r="68" spans="1:7" x14ac:dyDescent="0.2">
      <c r="A68" s="54" t="s">
        <v>112</v>
      </c>
      <c r="B68" s="54"/>
      <c r="C68" s="40" t="s">
        <v>113</v>
      </c>
      <c r="D68" s="154">
        <f>+'[1]F8-2'!H68</f>
        <v>1525000</v>
      </c>
      <c r="E68" s="154">
        <f>+'[2]F8-2'!K68</f>
        <v>0</v>
      </c>
      <c r="F68" s="154">
        <f>+'[3]F8-2'!H68</f>
        <v>0</v>
      </c>
      <c r="G68" s="154">
        <f t="shared" si="0"/>
        <v>1525000</v>
      </c>
    </row>
    <row r="69" spans="1:7" s="10" customFormat="1" x14ac:dyDescent="0.2">
      <c r="A69" s="53" t="s">
        <v>114</v>
      </c>
      <c r="B69" s="53"/>
      <c r="C69" s="4" t="s">
        <v>115</v>
      </c>
      <c r="D69" s="153">
        <f>+'[1]F8-2'!H69</f>
        <v>2200000</v>
      </c>
      <c r="E69" s="153">
        <f>+'[2]F8-2'!K69</f>
        <v>0</v>
      </c>
      <c r="F69" s="153">
        <f>+'[3]F8-2'!H69</f>
        <v>0</v>
      </c>
      <c r="G69" s="153">
        <f t="shared" si="0"/>
        <v>2200000</v>
      </c>
    </row>
    <row r="70" spans="1:7" x14ac:dyDescent="0.2">
      <c r="A70" s="54" t="s">
        <v>116</v>
      </c>
      <c r="B70" s="54"/>
      <c r="C70" s="40" t="s">
        <v>117</v>
      </c>
      <c r="D70" s="154">
        <f>+'[1]F8-2'!H70</f>
        <v>0</v>
      </c>
      <c r="E70" s="154">
        <f>+'[2]F8-2'!K70</f>
        <v>0</v>
      </c>
      <c r="F70" s="154">
        <f>+'[3]F8-2'!H70</f>
        <v>0</v>
      </c>
      <c r="G70" s="154">
        <f t="shared" si="0"/>
        <v>0</v>
      </c>
    </row>
    <row r="71" spans="1:7" x14ac:dyDescent="0.2">
      <c r="A71" s="54" t="s">
        <v>118</v>
      </c>
      <c r="B71" s="54"/>
      <c r="C71" s="40" t="s">
        <v>119</v>
      </c>
      <c r="D71" s="154">
        <f>+'[1]F8-2'!H71</f>
        <v>200000</v>
      </c>
      <c r="E71" s="154">
        <f>+'[2]F8-2'!K71</f>
        <v>0</v>
      </c>
      <c r="F71" s="154">
        <f>+'[3]F8-2'!H71</f>
        <v>0</v>
      </c>
      <c r="G71" s="154">
        <f t="shared" si="0"/>
        <v>200000</v>
      </c>
    </row>
    <row r="72" spans="1:7" x14ac:dyDescent="0.2">
      <c r="A72" s="54" t="s">
        <v>120</v>
      </c>
      <c r="B72" s="54"/>
      <c r="C72" s="40" t="s">
        <v>121</v>
      </c>
      <c r="D72" s="154">
        <f>+'[1]F8-2'!H72</f>
        <v>0</v>
      </c>
      <c r="E72" s="154">
        <f>+'[2]F8-2'!K72</f>
        <v>0</v>
      </c>
      <c r="F72" s="154">
        <f>+'[3]F8-2'!H72</f>
        <v>0</v>
      </c>
      <c r="G72" s="154">
        <f t="shared" si="0"/>
        <v>0</v>
      </c>
    </row>
    <row r="73" spans="1:7" x14ac:dyDescent="0.2">
      <c r="A73" s="54" t="s">
        <v>122</v>
      </c>
      <c r="B73" s="54"/>
      <c r="C73" s="40" t="s">
        <v>123</v>
      </c>
      <c r="D73" s="154">
        <f>+'[1]F8-2'!H73</f>
        <v>0</v>
      </c>
      <c r="E73" s="154">
        <f>+'[2]F8-2'!K73</f>
        <v>0</v>
      </c>
      <c r="F73" s="154">
        <f>+'[3]F8-2'!H73</f>
        <v>0</v>
      </c>
      <c r="G73" s="154">
        <f t="shared" si="0"/>
        <v>0</v>
      </c>
    </row>
    <row r="74" spans="1:7" x14ac:dyDescent="0.2">
      <c r="A74" s="54" t="s">
        <v>124</v>
      </c>
      <c r="B74" s="54"/>
      <c r="C74" s="40" t="s">
        <v>125</v>
      </c>
      <c r="D74" s="154">
        <f>+'[1]F8-2'!H74</f>
        <v>2000000</v>
      </c>
      <c r="E74" s="154">
        <f>+'[2]F8-2'!K74</f>
        <v>0</v>
      </c>
      <c r="F74" s="154">
        <f>+'[3]F8-2'!H74</f>
        <v>0</v>
      </c>
      <c r="G74" s="154">
        <f t="shared" si="0"/>
        <v>2000000</v>
      </c>
    </row>
    <row r="75" spans="1:7" x14ac:dyDescent="0.2">
      <c r="A75" s="54" t="s">
        <v>126</v>
      </c>
      <c r="B75" s="54"/>
      <c r="C75" s="40" t="s">
        <v>127</v>
      </c>
      <c r="D75" s="154">
        <f>+'[1]F8-2'!H75</f>
        <v>0</v>
      </c>
      <c r="E75" s="154">
        <f>+'[2]F8-2'!K75</f>
        <v>0</v>
      </c>
      <c r="F75" s="154">
        <f>+'[3]F8-2'!H75</f>
        <v>0</v>
      </c>
      <c r="G75" s="154">
        <f t="shared" si="0"/>
        <v>0</v>
      </c>
    </row>
    <row r="76" spans="1:7" x14ac:dyDescent="0.2">
      <c r="D76" s="155"/>
      <c r="E76" s="155"/>
      <c r="F76" s="155"/>
      <c r="G76" s="155"/>
    </row>
    <row r="77" spans="1:7" x14ac:dyDescent="0.2">
      <c r="D77" s="155"/>
      <c r="E77" s="155"/>
      <c r="F77" s="155"/>
      <c r="G77" s="155"/>
    </row>
  </sheetData>
  <mergeCells count="6">
    <mergeCell ref="F9:F10"/>
    <mergeCell ref="E9:E10"/>
    <mergeCell ref="D9:D10"/>
    <mergeCell ref="A6:C6"/>
    <mergeCell ref="B9:C9"/>
    <mergeCell ref="B10:C10"/>
  </mergeCells>
  <phoneticPr fontId="0" type="noConversion"/>
  <printOptions horizontalCentered="1"/>
  <pageMargins left="0.27559055118110237" right="0.19685039370078741" top="0.47244094488188981" bottom="0.59055118110236227" header="0.31496062992125984" footer="0"/>
  <pageSetup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view="pageBreakPreview" topLeftCell="A2" zoomScaleNormal="100" zoomScaleSheetLayoutView="100" workbookViewId="0">
      <pane xSplit="1" ySplit="10" topLeftCell="D63" activePane="bottomRight" state="frozen"/>
      <selection activeCell="A2" sqref="A2"/>
      <selection pane="topRight" activeCell="B2" sqref="B2"/>
      <selection pane="bottomLeft" activeCell="A12" sqref="A12"/>
      <selection pane="bottomRight" activeCell="D12" sqref="D12:G74"/>
    </sheetView>
  </sheetViews>
  <sheetFormatPr baseColWidth="10" defaultRowHeight="12" x14ac:dyDescent="0.2"/>
  <cols>
    <col min="1" max="1" width="11.5703125" style="11" customWidth="1"/>
    <col min="2" max="2" width="3.140625" style="11" customWidth="1"/>
    <col min="3" max="3" width="61.42578125" style="11" customWidth="1"/>
    <col min="4" max="7" width="16.85546875" style="11" customWidth="1"/>
    <col min="8" max="16384" width="11.42578125" style="11"/>
  </cols>
  <sheetData>
    <row r="1" spans="1:7" x14ac:dyDescent="0.2">
      <c r="C1" s="1" t="s">
        <v>627</v>
      </c>
    </row>
    <row r="2" spans="1:7" x14ac:dyDescent="0.2">
      <c r="C2" s="149" t="s">
        <v>591</v>
      </c>
    </row>
    <row r="3" spans="1:7" x14ac:dyDescent="0.2">
      <c r="C3" s="1" t="s">
        <v>595</v>
      </c>
    </row>
    <row r="4" spans="1:7" x14ac:dyDescent="0.2">
      <c r="A4" s="10"/>
      <c r="C4" s="1"/>
    </row>
    <row r="5" spans="1:7" ht="15" customHeight="1" x14ac:dyDescent="0.2">
      <c r="A5" s="10" t="s">
        <v>635</v>
      </c>
      <c r="C5" s="1"/>
    </row>
    <row r="6" spans="1:7" ht="16.5" customHeight="1" x14ac:dyDescent="0.2">
      <c r="A6" s="213" t="s">
        <v>636</v>
      </c>
      <c r="B6" s="213"/>
      <c r="C6" s="213"/>
    </row>
    <row r="7" spans="1:7" ht="16.5" customHeight="1" x14ac:dyDescent="0.2">
      <c r="A7" s="10" t="s">
        <v>637</v>
      </c>
    </row>
    <row r="9" spans="1:7" ht="50.25" customHeight="1" x14ac:dyDescent="0.2">
      <c r="A9" s="41" t="s">
        <v>601</v>
      </c>
      <c r="B9" s="214" t="s">
        <v>588</v>
      </c>
      <c r="C9" s="215"/>
      <c r="D9" s="220" t="s">
        <v>692</v>
      </c>
      <c r="E9" s="220" t="s">
        <v>691</v>
      </c>
      <c r="F9" s="220" t="s">
        <v>690</v>
      </c>
      <c r="G9" s="220" t="s">
        <v>686</v>
      </c>
    </row>
    <row r="10" spans="1:7" x14ac:dyDescent="0.2">
      <c r="A10" s="52">
        <v>-1</v>
      </c>
      <c r="B10" s="216">
        <v>-2</v>
      </c>
      <c r="C10" s="217"/>
      <c r="D10" s="220"/>
      <c r="E10" s="220"/>
      <c r="F10" s="220"/>
      <c r="G10" s="220">
        <v>-4</v>
      </c>
    </row>
    <row r="11" spans="1:7" x14ac:dyDescent="0.2">
      <c r="A11" s="57"/>
      <c r="B11" s="58"/>
      <c r="C11" s="59"/>
      <c r="D11" s="60"/>
      <c r="E11" s="60"/>
      <c r="F11" s="60"/>
      <c r="G11" s="60"/>
    </row>
    <row r="12" spans="1:7" s="10" customFormat="1" ht="14.1" customHeight="1" x14ac:dyDescent="0.2">
      <c r="A12" s="53">
        <v>2</v>
      </c>
      <c r="B12" s="53"/>
      <c r="C12" s="4" t="s">
        <v>195</v>
      </c>
      <c r="D12" s="153">
        <f>+'[1]F8-3'!H12</f>
        <v>57348380</v>
      </c>
      <c r="E12" s="153">
        <f>+'[2]F8-3'!K12</f>
        <v>0</v>
      </c>
      <c r="F12" s="153">
        <f>+'[3]F8-3'!$H$12</f>
        <v>0</v>
      </c>
      <c r="G12" s="153">
        <f>+SUM(D12:F12)</f>
        <v>57348380</v>
      </c>
    </row>
    <row r="13" spans="1:7" s="10" customFormat="1" ht="14.1" customHeight="1" x14ac:dyDescent="0.2">
      <c r="A13" s="53" t="s">
        <v>196</v>
      </c>
      <c r="B13" s="53"/>
      <c r="C13" s="4" t="s">
        <v>197</v>
      </c>
      <c r="D13" s="153">
        <f>+'[1]F8-3'!H13</f>
        <v>31858480</v>
      </c>
      <c r="E13" s="153">
        <f>+'[2]F8-3'!K13</f>
        <v>0</v>
      </c>
      <c r="F13" s="153">
        <f>+'[3]F8-3'!$H$12</f>
        <v>0</v>
      </c>
      <c r="G13" s="153">
        <f t="shared" ref="G13:G72" si="0">+SUM(D13:F13)</f>
        <v>31858480</v>
      </c>
    </row>
    <row r="14" spans="1:7" ht="14.1" customHeight="1" x14ac:dyDescent="0.2">
      <c r="A14" s="54" t="s">
        <v>198</v>
      </c>
      <c r="B14" s="54"/>
      <c r="C14" s="40" t="s">
        <v>199</v>
      </c>
      <c r="D14" s="156">
        <f>+'[1]F8-3'!H14</f>
        <v>26379000</v>
      </c>
      <c r="E14" s="156">
        <f>+'[2]F8-3'!K14</f>
        <v>0</v>
      </c>
      <c r="F14" s="156">
        <f>+'[3]F8-3'!$H$12</f>
        <v>0</v>
      </c>
      <c r="G14" s="156">
        <f t="shared" si="0"/>
        <v>26379000</v>
      </c>
    </row>
    <row r="15" spans="1:7" ht="14.1" customHeight="1" x14ac:dyDescent="0.2">
      <c r="A15" s="54" t="s">
        <v>200</v>
      </c>
      <c r="B15" s="54"/>
      <c r="C15" s="40" t="s">
        <v>201</v>
      </c>
      <c r="D15" s="156">
        <f>+'[1]F8-3'!H15</f>
        <v>231600</v>
      </c>
      <c r="E15" s="156">
        <f>+'[2]F8-3'!K15</f>
        <v>0</v>
      </c>
      <c r="F15" s="156">
        <f>+'[3]F8-3'!$H$12</f>
        <v>0</v>
      </c>
      <c r="G15" s="156">
        <f t="shared" si="0"/>
        <v>231600</v>
      </c>
    </row>
    <row r="16" spans="1:7" ht="14.1" customHeight="1" x14ac:dyDescent="0.2">
      <c r="A16" s="54" t="s">
        <v>202</v>
      </c>
      <c r="B16" s="54"/>
      <c r="C16" s="40" t="s">
        <v>203</v>
      </c>
      <c r="D16" s="156">
        <f>+'[1]F8-3'!H16</f>
        <v>0</v>
      </c>
      <c r="E16" s="156">
        <f>+'[2]F8-3'!K16</f>
        <v>0</v>
      </c>
      <c r="F16" s="156">
        <f>+'[3]F8-3'!$H$12</f>
        <v>0</v>
      </c>
      <c r="G16" s="156">
        <f t="shared" si="0"/>
        <v>0</v>
      </c>
    </row>
    <row r="17" spans="1:7" ht="14.1" customHeight="1" x14ac:dyDescent="0.2">
      <c r="A17" s="54" t="s">
        <v>204</v>
      </c>
      <c r="B17" s="54"/>
      <c r="C17" s="40" t="s">
        <v>205</v>
      </c>
      <c r="D17" s="156">
        <f>+'[1]F8-3'!H17</f>
        <v>4850880</v>
      </c>
      <c r="E17" s="156">
        <f>+'[2]F8-3'!K17</f>
        <v>0</v>
      </c>
      <c r="F17" s="156">
        <f>+'[3]F8-3'!$H$12</f>
        <v>0</v>
      </c>
      <c r="G17" s="156">
        <f t="shared" si="0"/>
        <v>4850880</v>
      </c>
    </row>
    <row r="18" spans="1:7" ht="14.1" customHeight="1" x14ac:dyDescent="0.2">
      <c r="A18" s="54" t="s">
        <v>206</v>
      </c>
      <c r="B18" s="54"/>
      <c r="C18" s="40" t="s">
        <v>621</v>
      </c>
      <c r="D18" s="156">
        <f>+'[1]F8-3'!H18</f>
        <v>397000</v>
      </c>
      <c r="E18" s="156">
        <f>+'[2]F8-3'!K18</f>
        <v>0</v>
      </c>
      <c r="F18" s="156">
        <f>+'[3]F8-3'!$H$12</f>
        <v>0</v>
      </c>
      <c r="G18" s="156">
        <f t="shared" si="0"/>
        <v>397000</v>
      </c>
    </row>
    <row r="19" spans="1:7" s="10" customFormat="1" ht="14.1" customHeight="1" x14ac:dyDescent="0.2">
      <c r="A19" s="53" t="s">
        <v>207</v>
      </c>
      <c r="B19" s="53"/>
      <c r="C19" s="4" t="s">
        <v>208</v>
      </c>
      <c r="D19" s="153">
        <f>+'[1]F8-3'!H19</f>
        <v>0</v>
      </c>
      <c r="E19" s="153">
        <f>+'[2]F8-3'!K19</f>
        <v>0</v>
      </c>
      <c r="F19" s="153">
        <f>+'[3]F8-3'!$H$12</f>
        <v>0</v>
      </c>
      <c r="G19" s="153">
        <f t="shared" si="0"/>
        <v>0</v>
      </c>
    </row>
    <row r="20" spans="1:7" ht="14.1" customHeight="1" x14ac:dyDescent="0.2">
      <c r="A20" s="54" t="s">
        <v>209</v>
      </c>
      <c r="B20" s="54"/>
      <c r="C20" s="40" t="s">
        <v>210</v>
      </c>
      <c r="D20" s="156">
        <f>+'[1]F8-3'!H20</f>
        <v>0</v>
      </c>
      <c r="E20" s="156">
        <f>+'[2]F8-3'!K20</f>
        <v>0</v>
      </c>
      <c r="F20" s="156">
        <f>+'[3]F8-3'!$H$12</f>
        <v>0</v>
      </c>
      <c r="G20" s="156">
        <f t="shared" si="0"/>
        <v>0</v>
      </c>
    </row>
    <row r="21" spans="1:7" ht="14.1" customHeight="1" x14ac:dyDescent="0.2">
      <c r="A21" s="54" t="s">
        <v>211</v>
      </c>
      <c r="B21" s="54"/>
      <c r="C21" s="40" t="s">
        <v>212</v>
      </c>
      <c r="D21" s="156">
        <f>+'[1]F8-3'!H21</f>
        <v>0</v>
      </c>
      <c r="E21" s="156">
        <f>+'[2]F8-3'!K21</f>
        <v>0</v>
      </c>
      <c r="F21" s="156">
        <f>+'[3]F8-3'!$H$12</f>
        <v>0</v>
      </c>
      <c r="G21" s="156">
        <f t="shared" si="0"/>
        <v>0</v>
      </c>
    </row>
    <row r="22" spans="1:7" ht="14.1" customHeight="1" x14ac:dyDescent="0.2">
      <c r="A22" s="54" t="s">
        <v>213</v>
      </c>
      <c r="B22" s="54"/>
      <c r="C22" s="40" t="s">
        <v>214</v>
      </c>
      <c r="D22" s="156">
        <f>+'[1]F8-3'!H22</f>
        <v>0</v>
      </c>
      <c r="E22" s="156">
        <f>+'[2]F8-3'!K22</f>
        <v>0</v>
      </c>
      <c r="F22" s="156">
        <f>+'[3]F8-3'!$H$12</f>
        <v>0</v>
      </c>
      <c r="G22" s="156">
        <f t="shared" si="0"/>
        <v>0</v>
      </c>
    </row>
    <row r="23" spans="1:7" ht="14.1" customHeight="1" x14ac:dyDescent="0.2">
      <c r="A23" s="54" t="s">
        <v>215</v>
      </c>
      <c r="B23" s="54"/>
      <c r="C23" s="40" t="s">
        <v>216</v>
      </c>
      <c r="D23" s="156">
        <f>+'[1]F8-3'!H23</f>
        <v>0</v>
      </c>
      <c r="E23" s="156">
        <f>+'[2]F8-3'!K23</f>
        <v>0</v>
      </c>
      <c r="F23" s="156">
        <f>+'[3]F8-3'!$H$12</f>
        <v>0</v>
      </c>
      <c r="G23" s="156">
        <f t="shared" si="0"/>
        <v>0</v>
      </c>
    </row>
    <row r="24" spans="1:7" s="10" customFormat="1" ht="14.1" customHeight="1" x14ac:dyDescent="0.2">
      <c r="A24" s="53" t="s">
        <v>217</v>
      </c>
      <c r="B24" s="53"/>
      <c r="C24" s="4" t="s">
        <v>218</v>
      </c>
      <c r="D24" s="153">
        <f>+'[1]F8-3'!H24</f>
        <v>5536500</v>
      </c>
      <c r="E24" s="153">
        <f>+'[2]F8-3'!K24</f>
        <v>0</v>
      </c>
      <c r="F24" s="153">
        <f>+'[3]F8-3'!$H$12</f>
        <v>0</v>
      </c>
      <c r="G24" s="153">
        <f t="shared" si="0"/>
        <v>5536500</v>
      </c>
    </row>
    <row r="25" spans="1:7" ht="14.1" customHeight="1" x14ac:dyDescent="0.2">
      <c r="A25" s="54" t="s">
        <v>219</v>
      </c>
      <c r="B25" s="54"/>
      <c r="C25" s="40" t="s">
        <v>220</v>
      </c>
      <c r="D25" s="156">
        <f>+'[1]F8-3'!H25</f>
        <v>1274000</v>
      </c>
      <c r="E25" s="156">
        <f>+'[2]F8-3'!K25</f>
        <v>0</v>
      </c>
      <c r="F25" s="156">
        <f>+'[3]F8-3'!$H$12</f>
        <v>0</v>
      </c>
      <c r="G25" s="156">
        <f t="shared" si="0"/>
        <v>1274000</v>
      </c>
    </row>
    <row r="26" spans="1:7" ht="14.1" customHeight="1" x14ac:dyDescent="0.2">
      <c r="A26" s="54" t="s">
        <v>221</v>
      </c>
      <c r="B26" s="54"/>
      <c r="C26" s="40" t="s">
        <v>222</v>
      </c>
      <c r="D26" s="156">
        <f>+'[1]F8-3'!H26</f>
        <v>290000</v>
      </c>
      <c r="E26" s="156">
        <f>+'[2]F8-3'!K26</f>
        <v>0</v>
      </c>
      <c r="F26" s="156">
        <f>+'[3]F8-3'!$H$12</f>
        <v>0</v>
      </c>
      <c r="G26" s="156">
        <f t="shared" si="0"/>
        <v>290000</v>
      </c>
    </row>
    <row r="27" spans="1:7" ht="14.1" customHeight="1" x14ac:dyDescent="0.2">
      <c r="A27" s="54" t="s">
        <v>223</v>
      </c>
      <c r="B27" s="54"/>
      <c r="C27" s="40" t="s">
        <v>224</v>
      </c>
      <c r="D27" s="156">
        <f>+'[1]F8-3'!H27</f>
        <v>100000</v>
      </c>
      <c r="E27" s="156">
        <f>+'[2]F8-3'!K27</f>
        <v>0</v>
      </c>
      <c r="F27" s="156">
        <f>+'[3]F8-3'!$H$12</f>
        <v>0</v>
      </c>
      <c r="G27" s="156">
        <f t="shared" si="0"/>
        <v>100000</v>
      </c>
    </row>
    <row r="28" spans="1:7" ht="14.1" customHeight="1" x14ac:dyDescent="0.2">
      <c r="A28" s="54" t="s">
        <v>225</v>
      </c>
      <c r="B28" s="54"/>
      <c r="C28" s="40" t="s">
        <v>226</v>
      </c>
      <c r="D28" s="156">
        <f>+'[1]F8-3'!H28</f>
        <v>2782500</v>
      </c>
      <c r="E28" s="156">
        <f>+'[2]F8-3'!K28</f>
        <v>0</v>
      </c>
      <c r="F28" s="156">
        <f>+'[3]F8-3'!$H$12</f>
        <v>0</v>
      </c>
      <c r="G28" s="156">
        <f t="shared" si="0"/>
        <v>2782500</v>
      </c>
    </row>
    <row r="29" spans="1:7" ht="14.1" customHeight="1" x14ac:dyDescent="0.2">
      <c r="A29" s="54" t="s">
        <v>227</v>
      </c>
      <c r="B29" s="54"/>
      <c r="C29" s="40" t="s">
        <v>228</v>
      </c>
      <c r="D29" s="156">
        <f>+'[1]F8-3'!H29</f>
        <v>0</v>
      </c>
      <c r="E29" s="156">
        <f>+'[2]F8-3'!K29</f>
        <v>0</v>
      </c>
      <c r="F29" s="156">
        <f>+'[3]F8-3'!$H$12</f>
        <v>0</v>
      </c>
      <c r="G29" s="156">
        <f t="shared" si="0"/>
        <v>0</v>
      </c>
    </row>
    <row r="30" spans="1:7" ht="14.1" customHeight="1" x14ac:dyDescent="0.2">
      <c r="A30" s="54" t="s">
        <v>229</v>
      </c>
      <c r="B30" s="54"/>
      <c r="C30" s="40" t="s">
        <v>230</v>
      </c>
      <c r="D30" s="156">
        <f>+'[1]F8-3'!H30</f>
        <v>200000</v>
      </c>
      <c r="E30" s="156">
        <f>+'[2]F8-3'!K30</f>
        <v>0</v>
      </c>
      <c r="F30" s="156">
        <f>+'[3]F8-3'!$H$12</f>
        <v>0</v>
      </c>
      <c r="G30" s="156">
        <f t="shared" si="0"/>
        <v>200000</v>
      </c>
    </row>
    <row r="31" spans="1:7" ht="14.1" customHeight="1" x14ac:dyDescent="0.2">
      <c r="A31" s="54" t="s">
        <v>231</v>
      </c>
      <c r="B31" s="54"/>
      <c r="C31" s="40" t="s">
        <v>619</v>
      </c>
      <c r="D31" s="156">
        <f>+'[1]F8-3'!H31</f>
        <v>890000</v>
      </c>
      <c r="E31" s="156">
        <f>+'[2]F8-3'!K31</f>
        <v>0</v>
      </c>
      <c r="F31" s="156">
        <f>+'[3]F8-3'!$H$12</f>
        <v>0</v>
      </c>
      <c r="G31" s="156">
        <f t="shared" si="0"/>
        <v>890000</v>
      </c>
    </row>
    <row r="32" spans="1:7" s="10" customFormat="1" ht="14.1" customHeight="1" x14ac:dyDescent="0.2">
      <c r="A32" s="53" t="s">
        <v>232</v>
      </c>
      <c r="B32" s="53"/>
      <c r="C32" s="4" t="s">
        <v>233</v>
      </c>
      <c r="D32" s="153">
        <f>+'[1]F8-3'!H32</f>
        <v>3341900</v>
      </c>
      <c r="E32" s="153">
        <f>+'[2]F8-3'!K32</f>
        <v>0</v>
      </c>
      <c r="F32" s="153">
        <f>+'[3]F8-3'!$H$12</f>
        <v>0</v>
      </c>
      <c r="G32" s="153">
        <f t="shared" si="0"/>
        <v>3341900</v>
      </c>
    </row>
    <row r="33" spans="1:7" ht="14.1" customHeight="1" x14ac:dyDescent="0.2">
      <c r="A33" s="54" t="s">
        <v>234</v>
      </c>
      <c r="B33" s="54"/>
      <c r="C33" s="40" t="s">
        <v>235</v>
      </c>
      <c r="D33" s="156">
        <f>+'[1]F8-3'!H33</f>
        <v>671900</v>
      </c>
      <c r="E33" s="156">
        <f>+'[2]F8-3'!K33</f>
        <v>0</v>
      </c>
      <c r="F33" s="156">
        <f>+'[3]F8-3'!$H$12</f>
        <v>0</v>
      </c>
      <c r="G33" s="156">
        <f t="shared" si="0"/>
        <v>671900</v>
      </c>
    </row>
    <row r="34" spans="1:7" x14ac:dyDescent="0.2">
      <c r="A34" s="54" t="s">
        <v>236</v>
      </c>
      <c r="B34" s="54"/>
      <c r="C34" s="40" t="s">
        <v>237</v>
      </c>
      <c r="D34" s="156">
        <f>+'[1]F8-3'!H34</f>
        <v>2670000</v>
      </c>
      <c r="E34" s="156">
        <f>+'[2]F8-3'!K34</f>
        <v>0</v>
      </c>
      <c r="F34" s="156">
        <f>+'[3]F8-3'!$H$12</f>
        <v>0</v>
      </c>
      <c r="G34" s="156">
        <f t="shared" si="0"/>
        <v>2670000</v>
      </c>
    </row>
    <row r="35" spans="1:7" s="10" customFormat="1" x14ac:dyDescent="0.2">
      <c r="A35" s="53" t="s">
        <v>238</v>
      </c>
      <c r="B35" s="53"/>
      <c r="C35" s="4" t="s">
        <v>239</v>
      </c>
      <c r="D35" s="153">
        <f>+'[1]F8-3'!H35</f>
        <v>0</v>
      </c>
      <c r="E35" s="153">
        <f>+'[2]F8-3'!K35</f>
        <v>0</v>
      </c>
      <c r="F35" s="153">
        <f>+'[3]F8-3'!$H$12</f>
        <v>0</v>
      </c>
      <c r="G35" s="153">
        <f t="shared" si="0"/>
        <v>0</v>
      </c>
    </row>
    <row r="36" spans="1:7" x14ac:dyDescent="0.2">
      <c r="A36" s="54" t="s">
        <v>240</v>
      </c>
      <c r="B36" s="54"/>
      <c r="C36" s="40" t="s">
        <v>241</v>
      </c>
      <c r="D36" s="156">
        <f>+'[1]F8-3'!H36</f>
        <v>0</v>
      </c>
      <c r="E36" s="156">
        <f>+'[2]F8-3'!K36</f>
        <v>0</v>
      </c>
      <c r="F36" s="156">
        <f>+'[3]F8-3'!$H$12</f>
        <v>0</v>
      </c>
      <c r="G36" s="156">
        <f t="shared" si="0"/>
        <v>0</v>
      </c>
    </row>
    <row r="37" spans="1:7" x14ac:dyDescent="0.2">
      <c r="A37" s="54" t="s">
        <v>242</v>
      </c>
      <c r="B37" s="54"/>
      <c r="C37" s="40" t="s">
        <v>243</v>
      </c>
      <c r="D37" s="156">
        <f>+'[1]F8-3'!H37</f>
        <v>0</v>
      </c>
      <c r="E37" s="156">
        <f>+'[2]F8-3'!K37</f>
        <v>0</v>
      </c>
      <c r="F37" s="156">
        <f>+'[3]F8-3'!$H$12</f>
        <v>0</v>
      </c>
      <c r="G37" s="156">
        <f t="shared" si="0"/>
        <v>0</v>
      </c>
    </row>
    <row r="38" spans="1:7" x14ac:dyDescent="0.2">
      <c r="A38" s="54" t="s">
        <v>244</v>
      </c>
      <c r="B38" s="54"/>
      <c r="C38" s="40" t="s">
        <v>245</v>
      </c>
      <c r="D38" s="156">
        <f>+'[1]F8-3'!H38</f>
        <v>0</v>
      </c>
      <c r="E38" s="156">
        <f>+'[2]F8-3'!K38</f>
        <v>0</v>
      </c>
      <c r="F38" s="156">
        <f>+'[3]F8-3'!$H$12</f>
        <v>0</v>
      </c>
      <c r="G38" s="156">
        <f t="shared" si="0"/>
        <v>0</v>
      </c>
    </row>
    <row r="39" spans="1:7" x14ac:dyDescent="0.2">
      <c r="A39" s="54" t="s">
        <v>246</v>
      </c>
      <c r="B39" s="54"/>
      <c r="C39" s="40" t="s">
        <v>247</v>
      </c>
      <c r="D39" s="156">
        <f>+'[1]F8-3'!H39</f>
        <v>0</v>
      </c>
      <c r="E39" s="156">
        <f>+'[2]F8-3'!K39</f>
        <v>0</v>
      </c>
      <c r="F39" s="156">
        <f>+'[3]F8-3'!$H$12</f>
        <v>0</v>
      </c>
      <c r="G39" s="156">
        <f t="shared" si="0"/>
        <v>0</v>
      </c>
    </row>
    <row r="40" spans="1:7" s="10" customFormat="1" x14ac:dyDescent="0.2">
      <c r="A40" s="53" t="s">
        <v>248</v>
      </c>
      <c r="B40" s="53"/>
      <c r="C40" s="4" t="s">
        <v>249</v>
      </c>
      <c r="D40" s="153">
        <f>+'[1]F8-3'!H40</f>
        <v>16611500</v>
      </c>
      <c r="E40" s="153">
        <f>+'[2]F8-3'!K40</f>
        <v>0</v>
      </c>
      <c r="F40" s="153">
        <f>+'[3]F8-3'!$H$12</f>
        <v>0</v>
      </c>
      <c r="G40" s="153">
        <f t="shared" si="0"/>
        <v>16611500</v>
      </c>
    </row>
    <row r="41" spans="1:7" x14ac:dyDescent="0.2">
      <c r="A41" s="54" t="s">
        <v>250</v>
      </c>
      <c r="B41" s="54"/>
      <c r="C41" s="40" t="s">
        <v>251</v>
      </c>
      <c r="D41" s="156">
        <f>+'[1]F8-3'!H41</f>
        <v>5232000</v>
      </c>
      <c r="E41" s="156">
        <f>+'[2]F8-3'!K41</f>
        <v>0</v>
      </c>
      <c r="F41" s="156">
        <f>+'[3]F8-3'!$H$12</f>
        <v>0</v>
      </c>
      <c r="G41" s="156">
        <f t="shared" si="0"/>
        <v>5232000</v>
      </c>
    </row>
    <row r="42" spans="1:7" x14ac:dyDescent="0.2">
      <c r="A42" s="54" t="s">
        <v>252</v>
      </c>
      <c r="B42" s="54"/>
      <c r="C42" s="40" t="s">
        <v>253</v>
      </c>
      <c r="D42" s="156">
        <f>+'[1]F8-3'!H42</f>
        <v>0</v>
      </c>
      <c r="E42" s="156">
        <f>+'[2]F8-3'!K42</f>
        <v>0</v>
      </c>
      <c r="F42" s="156">
        <f>+'[3]F8-3'!$H$12</f>
        <v>0</v>
      </c>
      <c r="G42" s="156">
        <f t="shared" si="0"/>
        <v>0</v>
      </c>
    </row>
    <row r="43" spans="1:7" x14ac:dyDescent="0.2">
      <c r="A43" s="54" t="s">
        <v>254</v>
      </c>
      <c r="B43" s="54"/>
      <c r="C43" s="40" t="s">
        <v>255</v>
      </c>
      <c r="D43" s="156">
        <f>+'[1]F8-3'!H43</f>
        <v>6600000</v>
      </c>
      <c r="E43" s="156">
        <f>+'[2]F8-3'!K43</f>
        <v>0</v>
      </c>
      <c r="F43" s="156">
        <f>+'[3]F8-3'!$H$12</f>
        <v>0</v>
      </c>
      <c r="G43" s="156">
        <f t="shared" si="0"/>
        <v>6600000</v>
      </c>
    </row>
    <row r="44" spans="1:7" x14ac:dyDescent="0.2">
      <c r="A44" s="54" t="s">
        <v>256</v>
      </c>
      <c r="B44" s="54"/>
      <c r="C44" s="40" t="s">
        <v>257</v>
      </c>
      <c r="D44" s="156">
        <f>+'[1]F8-3'!H44</f>
        <v>340000</v>
      </c>
      <c r="E44" s="156">
        <f>+'[2]F8-3'!K44</f>
        <v>0</v>
      </c>
      <c r="F44" s="156">
        <f>+'[3]F8-3'!$H$12</f>
        <v>0</v>
      </c>
      <c r="G44" s="156">
        <f t="shared" si="0"/>
        <v>340000</v>
      </c>
    </row>
    <row r="45" spans="1:7" x14ac:dyDescent="0.2">
      <c r="A45" s="54" t="s">
        <v>258</v>
      </c>
      <c r="B45" s="54"/>
      <c r="C45" s="40" t="s">
        <v>259</v>
      </c>
      <c r="D45" s="156">
        <f>+'[1]F8-3'!H45</f>
        <v>1393100</v>
      </c>
      <c r="E45" s="156">
        <f>+'[2]F8-3'!K45</f>
        <v>0</v>
      </c>
      <c r="F45" s="156">
        <f>+'[3]F8-3'!$H$12</f>
        <v>0</v>
      </c>
      <c r="G45" s="156">
        <f t="shared" si="0"/>
        <v>1393100</v>
      </c>
    </row>
    <row r="46" spans="1:7" x14ac:dyDescent="0.2">
      <c r="A46" s="54" t="s">
        <v>260</v>
      </c>
      <c r="B46" s="54"/>
      <c r="C46" s="40" t="s">
        <v>261</v>
      </c>
      <c r="D46" s="156">
        <f>+'[1]F8-3'!H46</f>
        <v>2296200</v>
      </c>
      <c r="E46" s="156">
        <f>+'[2]F8-3'!K46</f>
        <v>0</v>
      </c>
      <c r="F46" s="156">
        <f>+'[3]F8-3'!$H$12</f>
        <v>0</v>
      </c>
      <c r="G46" s="156">
        <f t="shared" si="0"/>
        <v>2296200</v>
      </c>
    </row>
    <row r="47" spans="1:7" x14ac:dyDescent="0.2">
      <c r="A47" s="54" t="s">
        <v>262</v>
      </c>
      <c r="B47" s="54"/>
      <c r="C47" s="40" t="s">
        <v>263</v>
      </c>
      <c r="D47" s="156">
        <f>+'[1]F8-3'!H47</f>
        <v>0</v>
      </c>
      <c r="E47" s="156">
        <f>+'[2]F8-3'!K47</f>
        <v>0</v>
      </c>
      <c r="F47" s="156">
        <f>+'[3]F8-3'!$H$12</f>
        <v>0</v>
      </c>
      <c r="G47" s="156">
        <f t="shared" si="0"/>
        <v>0</v>
      </c>
    </row>
    <row r="48" spans="1:7" x14ac:dyDescent="0.2">
      <c r="A48" s="54" t="s">
        <v>264</v>
      </c>
      <c r="B48" s="54"/>
      <c r="C48" s="40" t="s">
        <v>620</v>
      </c>
      <c r="D48" s="156">
        <f>+'[1]F8-3'!H48</f>
        <v>750200</v>
      </c>
      <c r="E48" s="156">
        <f>+'[2]F8-3'!K48</f>
        <v>0</v>
      </c>
      <c r="F48" s="156">
        <f>+'[3]F8-3'!$H$12</f>
        <v>0</v>
      </c>
      <c r="G48" s="156">
        <f t="shared" si="0"/>
        <v>750200</v>
      </c>
    </row>
    <row r="49" spans="1:7" x14ac:dyDescent="0.2">
      <c r="A49" s="61">
        <v>3</v>
      </c>
      <c r="B49" s="61"/>
      <c r="C49" s="4" t="s">
        <v>265</v>
      </c>
      <c r="D49" s="156">
        <f>+'[1]F8-3'!H49</f>
        <v>0</v>
      </c>
      <c r="E49" s="156">
        <f>+'[2]F8-3'!K49</f>
        <v>0</v>
      </c>
      <c r="F49" s="156">
        <f>+'[3]F8-3'!$H$12</f>
        <v>0</v>
      </c>
      <c r="G49" s="156">
        <f t="shared" si="0"/>
        <v>0</v>
      </c>
    </row>
    <row r="50" spans="1:7" x14ac:dyDescent="0.2">
      <c r="A50" s="55" t="s">
        <v>266</v>
      </c>
      <c r="B50" s="55"/>
      <c r="C50" s="4" t="s">
        <v>267</v>
      </c>
      <c r="D50" s="156">
        <f>+'[1]F8-3'!H50</f>
        <v>0</v>
      </c>
      <c r="E50" s="156">
        <f>+'[2]F8-3'!K50</f>
        <v>0</v>
      </c>
      <c r="F50" s="156">
        <f>+'[3]F8-3'!$H$12</f>
        <v>0</v>
      </c>
      <c r="G50" s="156">
        <f t="shared" si="0"/>
        <v>0</v>
      </c>
    </row>
    <row r="51" spans="1:7" x14ac:dyDescent="0.2">
      <c r="A51" s="54" t="s">
        <v>268</v>
      </c>
      <c r="B51" s="54"/>
      <c r="C51" s="40" t="s">
        <v>269</v>
      </c>
      <c r="D51" s="156">
        <f>+'[1]F8-3'!H51</f>
        <v>0</v>
      </c>
      <c r="E51" s="156">
        <f>+'[2]F8-3'!K51</f>
        <v>0</v>
      </c>
      <c r="F51" s="156">
        <f>+'[3]F8-3'!$H$12</f>
        <v>0</v>
      </c>
      <c r="G51" s="156">
        <f t="shared" si="0"/>
        <v>0</v>
      </c>
    </row>
    <row r="52" spans="1:7" x14ac:dyDescent="0.2">
      <c r="A52" s="54" t="s">
        <v>270</v>
      </c>
      <c r="B52" s="54"/>
      <c r="C52" s="40" t="s">
        <v>271</v>
      </c>
      <c r="D52" s="156">
        <f>+'[1]F8-3'!H52</f>
        <v>0</v>
      </c>
      <c r="E52" s="156">
        <f>+'[2]F8-3'!K52</f>
        <v>0</v>
      </c>
      <c r="F52" s="156">
        <f>+'[3]F8-3'!$H$12</f>
        <v>0</v>
      </c>
      <c r="G52" s="156">
        <f t="shared" si="0"/>
        <v>0</v>
      </c>
    </row>
    <row r="53" spans="1:7" x14ac:dyDescent="0.2">
      <c r="A53" s="54" t="s">
        <v>272</v>
      </c>
      <c r="B53" s="54"/>
      <c r="C53" s="40" t="s">
        <v>273</v>
      </c>
      <c r="D53" s="156">
        <f>+'[1]F8-3'!H53</f>
        <v>0</v>
      </c>
      <c r="E53" s="156">
        <f>+'[2]F8-3'!K53</f>
        <v>0</v>
      </c>
      <c r="F53" s="156">
        <f>+'[3]F8-3'!$H$12</f>
        <v>0</v>
      </c>
      <c r="G53" s="156">
        <f t="shared" si="0"/>
        <v>0</v>
      </c>
    </row>
    <row r="54" spans="1:7" x14ac:dyDescent="0.2">
      <c r="A54" s="54" t="s">
        <v>274</v>
      </c>
      <c r="B54" s="54"/>
      <c r="C54" s="40" t="s">
        <v>275</v>
      </c>
      <c r="D54" s="156">
        <f>+'[1]F8-3'!H54</f>
        <v>0</v>
      </c>
      <c r="E54" s="156">
        <f>+'[2]F8-3'!K54</f>
        <v>0</v>
      </c>
      <c r="F54" s="156">
        <f>+'[3]F8-3'!$H$12</f>
        <v>0</v>
      </c>
      <c r="G54" s="156">
        <f t="shared" si="0"/>
        <v>0</v>
      </c>
    </row>
    <row r="55" spans="1:7" x14ac:dyDescent="0.2">
      <c r="A55" s="53" t="s">
        <v>276</v>
      </c>
      <c r="B55" s="53"/>
      <c r="C55" s="4" t="s">
        <v>277</v>
      </c>
      <c r="D55" s="156">
        <f>+'[1]F8-3'!H55</f>
        <v>0</v>
      </c>
      <c r="E55" s="156">
        <f>+'[2]F8-3'!K55</f>
        <v>0</v>
      </c>
      <c r="F55" s="156">
        <f>+'[3]F8-3'!$H$12</f>
        <v>0</v>
      </c>
      <c r="G55" s="156">
        <f t="shared" si="0"/>
        <v>0</v>
      </c>
    </row>
    <row r="56" spans="1:7" x14ac:dyDescent="0.2">
      <c r="A56" s="54" t="s">
        <v>278</v>
      </c>
      <c r="B56" s="54"/>
      <c r="C56" s="62" t="s">
        <v>279</v>
      </c>
      <c r="D56" s="156">
        <f>+'[1]F8-3'!H56</f>
        <v>0</v>
      </c>
      <c r="E56" s="156">
        <f>+'[2]F8-3'!K56</f>
        <v>0</v>
      </c>
      <c r="F56" s="156">
        <f>+'[3]F8-3'!$H$12</f>
        <v>0</v>
      </c>
      <c r="G56" s="156">
        <f t="shared" si="0"/>
        <v>0</v>
      </c>
    </row>
    <row r="57" spans="1:7" x14ac:dyDescent="0.2">
      <c r="A57" s="54" t="s">
        <v>280</v>
      </c>
      <c r="B57" s="54"/>
      <c r="C57" s="62" t="s">
        <v>281</v>
      </c>
      <c r="D57" s="156">
        <f>+'[1]F8-3'!H57</f>
        <v>0</v>
      </c>
      <c r="E57" s="156">
        <f>+'[2]F8-3'!K57</f>
        <v>0</v>
      </c>
      <c r="F57" s="156">
        <f>+'[3]F8-3'!$H$12</f>
        <v>0</v>
      </c>
      <c r="G57" s="156">
        <f t="shared" si="0"/>
        <v>0</v>
      </c>
    </row>
    <row r="58" spans="1:7" x14ac:dyDescent="0.2">
      <c r="A58" s="54" t="s">
        <v>282</v>
      </c>
      <c r="B58" s="54"/>
      <c r="C58" s="62" t="s">
        <v>283</v>
      </c>
      <c r="D58" s="156">
        <f>+'[1]F8-3'!H58</f>
        <v>0</v>
      </c>
      <c r="E58" s="156">
        <f>+'[2]F8-3'!K58</f>
        <v>0</v>
      </c>
      <c r="F58" s="156">
        <f>+'[3]F8-3'!$H$12</f>
        <v>0</v>
      </c>
      <c r="G58" s="156">
        <f t="shared" si="0"/>
        <v>0</v>
      </c>
    </row>
    <row r="59" spans="1:7" x14ac:dyDescent="0.2">
      <c r="A59" s="54" t="s">
        <v>284</v>
      </c>
      <c r="B59" s="54"/>
      <c r="C59" s="62" t="s">
        <v>285</v>
      </c>
      <c r="D59" s="156">
        <f>+'[1]F8-3'!H59</f>
        <v>0</v>
      </c>
      <c r="E59" s="156">
        <f>+'[2]F8-3'!K59</f>
        <v>0</v>
      </c>
      <c r="F59" s="156">
        <f>+'[3]F8-3'!$H$12</f>
        <v>0</v>
      </c>
      <c r="G59" s="156">
        <f t="shared" si="0"/>
        <v>0</v>
      </c>
    </row>
    <row r="60" spans="1:7" x14ac:dyDescent="0.2">
      <c r="A60" s="54" t="s">
        <v>286</v>
      </c>
      <c r="B60" s="54"/>
      <c r="C60" s="62" t="s">
        <v>287</v>
      </c>
      <c r="D60" s="156">
        <f>+'[1]F8-3'!H60</f>
        <v>0</v>
      </c>
      <c r="E60" s="156">
        <f>+'[2]F8-3'!K60</f>
        <v>0</v>
      </c>
      <c r="F60" s="156">
        <f>+'[3]F8-3'!$H$12</f>
        <v>0</v>
      </c>
      <c r="G60" s="156">
        <f t="shared" si="0"/>
        <v>0</v>
      </c>
    </row>
    <row r="61" spans="1:7" x14ac:dyDescent="0.2">
      <c r="A61" s="54" t="s">
        <v>288</v>
      </c>
      <c r="B61" s="54"/>
      <c r="C61" s="62" t="s">
        <v>289</v>
      </c>
      <c r="D61" s="156">
        <f>+'[1]F8-3'!H61</f>
        <v>0</v>
      </c>
      <c r="E61" s="156">
        <f>+'[2]F8-3'!K61</f>
        <v>0</v>
      </c>
      <c r="F61" s="156">
        <f>+'[3]F8-3'!$H$12</f>
        <v>0</v>
      </c>
      <c r="G61" s="156">
        <f t="shared" si="0"/>
        <v>0</v>
      </c>
    </row>
    <row r="62" spans="1:7" x14ac:dyDescent="0.2">
      <c r="A62" s="54" t="s">
        <v>290</v>
      </c>
      <c r="B62" s="54"/>
      <c r="C62" s="62" t="s">
        <v>291</v>
      </c>
      <c r="D62" s="156">
        <f>+'[1]F8-3'!H62</f>
        <v>0</v>
      </c>
      <c r="E62" s="156">
        <f>+'[2]F8-3'!K62</f>
        <v>0</v>
      </c>
      <c r="F62" s="156">
        <f>+'[3]F8-3'!$H$12</f>
        <v>0</v>
      </c>
      <c r="G62" s="156">
        <f t="shared" si="0"/>
        <v>0</v>
      </c>
    </row>
    <row r="63" spans="1:7" x14ac:dyDescent="0.2">
      <c r="A63" s="54" t="s">
        <v>292</v>
      </c>
      <c r="B63" s="54"/>
      <c r="C63" s="40" t="s">
        <v>293</v>
      </c>
      <c r="D63" s="156">
        <f>+'[1]F8-3'!H63</f>
        <v>0</v>
      </c>
      <c r="E63" s="156">
        <f>+'[2]F8-3'!K63</f>
        <v>0</v>
      </c>
      <c r="F63" s="156">
        <f>+'[3]F8-3'!$H$12</f>
        <v>0</v>
      </c>
      <c r="G63" s="156">
        <f t="shared" si="0"/>
        <v>0</v>
      </c>
    </row>
    <row r="64" spans="1:7" x14ac:dyDescent="0.2">
      <c r="A64" s="53" t="s">
        <v>294</v>
      </c>
      <c r="B64" s="53"/>
      <c r="C64" s="63" t="s">
        <v>295</v>
      </c>
      <c r="D64" s="156">
        <f>+'[1]F8-3'!H64</f>
        <v>0</v>
      </c>
      <c r="E64" s="156">
        <f>+'[2]F8-3'!K64</f>
        <v>0</v>
      </c>
      <c r="F64" s="156">
        <f>+'[3]F8-3'!$H$12</f>
        <v>0</v>
      </c>
      <c r="G64" s="156">
        <f t="shared" si="0"/>
        <v>0</v>
      </c>
    </row>
    <row r="65" spans="1:7" x14ac:dyDescent="0.2">
      <c r="A65" s="54" t="s">
        <v>296</v>
      </c>
      <c r="B65" s="54"/>
      <c r="C65" s="62" t="s">
        <v>297</v>
      </c>
      <c r="D65" s="156">
        <f>+'[1]F8-3'!H65</f>
        <v>0</v>
      </c>
      <c r="E65" s="156">
        <f>+'[2]F8-3'!K65</f>
        <v>0</v>
      </c>
      <c r="F65" s="156">
        <f>+'[3]F8-3'!$H$12</f>
        <v>0</v>
      </c>
      <c r="G65" s="156">
        <f t="shared" si="0"/>
        <v>0</v>
      </c>
    </row>
    <row r="66" spans="1:7" x14ac:dyDescent="0.2">
      <c r="A66" s="54" t="s">
        <v>298</v>
      </c>
      <c r="B66" s="54"/>
      <c r="C66" s="62" t="s">
        <v>299</v>
      </c>
      <c r="D66" s="156">
        <f>+'[1]F8-3'!H66</f>
        <v>0</v>
      </c>
      <c r="E66" s="156">
        <f>+'[2]F8-3'!K66</f>
        <v>0</v>
      </c>
      <c r="F66" s="156">
        <f>+'[3]F8-3'!$H$12</f>
        <v>0</v>
      </c>
      <c r="G66" s="156">
        <f t="shared" si="0"/>
        <v>0</v>
      </c>
    </row>
    <row r="67" spans="1:7" x14ac:dyDescent="0.2">
      <c r="A67" s="53" t="s">
        <v>300</v>
      </c>
      <c r="B67" s="53"/>
      <c r="C67" s="4" t="s">
        <v>301</v>
      </c>
      <c r="D67" s="156">
        <f>+'[1]F8-3'!H67</f>
        <v>0</v>
      </c>
      <c r="E67" s="156">
        <f>+'[2]F8-3'!K67</f>
        <v>0</v>
      </c>
      <c r="F67" s="156">
        <f>+'[3]F8-3'!$H$12</f>
        <v>0</v>
      </c>
      <c r="G67" s="156">
        <f t="shared" si="0"/>
        <v>0</v>
      </c>
    </row>
    <row r="68" spans="1:7" x14ac:dyDescent="0.2">
      <c r="A68" s="54" t="s">
        <v>302</v>
      </c>
      <c r="B68" s="54"/>
      <c r="C68" s="40" t="s">
        <v>303</v>
      </c>
      <c r="D68" s="156">
        <f>+'[1]F8-3'!H68</f>
        <v>0</v>
      </c>
      <c r="E68" s="156">
        <f>+'[2]F8-3'!K68</f>
        <v>0</v>
      </c>
      <c r="F68" s="156">
        <f>+'[3]F8-3'!$H$12</f>
        <v>0</v>
      </c>
      <c r="G68" s="156">
        <f t="shared" si="0"/>
        <v>0</v>
      </c>
    </row>
    <row r="69" spans="1:7" x14ac:dyDescent="0.2">
      <c r="A69" s="54" t="s">
        <v>304</v>
      </c>
      <c r="B69" s="54"/>
      <c r="C69" s="40" t="s">
        <v>305</v>
      </c>
      <c r="D69" s="156">
        <f>+'[1]F8-3'!H69</f>
        <v>0</v>
      </c>
      <c r="E69" s="156">
        <f>+'[2]F8-3'!K69</f>
        <v>0</v>
      </c>
      <c r="F69" s="156">
        <f>+'[3]F8-3'!$H$12</f>
        <v>0</v>
      </c>
      <c r="G69" s="156">
        <f t="shared" si="0"/>
        <v>0</v>
      </c>
    </row>
    <row r="70" spans="1:7" x14ac:dyDescent="0.2">
      <c r="A70" s="54" t="s">
        <v>306</v>
      </c>
      <c r="B70" s="54"/>
      <c r="C70" s="40" t="s">
        <v>307</v>
      </c>
      <c r="D70" s="156">
        <f>+'[1]F8-3'!H70</f>
        <v>0</v>
      </c>
      <c r="E70" s="156">
        <f>+'[2]F8-3'!K70</f>
        <v>0</v>
      </c>
      <c r="F70" s="156">
        <f>+'[3]F8-3'!$H$12</f>
        <v>0</v>
      </c>
      <c r="G70" s="156">
        <f t="shared" si="0"/>
        <v>0</v>
      </c>
    </row>
    <row r="71" spans="1:7" x14ac:dyDescent="0.2">
      <c r="A71" s="54" t="s">
        <v>308</v>
      </c>
      <c r="B71" s="54"/>
      <c r="C71" s="40" t="s">
        <v>309</v>
      </c>
      <c r="D71" s="156">
        <f>+'[1]F8-3'!H71</f>
        <v>0</v>
      </c>
      <c r="E71" s="156">
        <f>+'[2]F8-3'!K71</f>
        <v>0</v>
      </c>
      <c r="F71" s="156">
        <f>+'[3]F8-3'!$H$12</f>
        <v>0</v>
      </c>
      <c r="G71" s="156">
        <f t="shared" si="0"/>
        <v>0</v>
      </c>
    </row>
    <row r="72" spans="1:7" x14ac:dyDescent="0.2">
      <c r="A72" s="54" t="s">
        <v>310</v>
      </c>
      <c r="B72" s="54"/>
      <c r="C72" s="40" t="s">
        <v>311</v>
      </c>
      <c r="D72" s="156">
        <f>+'[1]F8-3'!H72</f>
        <v>0</v>
      </c>
      <c r="E72" s="156">
        <f>+'[2]F8-3'!K72</f>
        <v>0</v>
      </c>
      <c r="F72" s="156">
        <f>+'[3]F8-3'!$H$12</f>
        <v>0</v>
      </c>
      <c r="G72" s="156">
        <f t="shared" si="0"/>
        <v>0</v>
      </c>
    </row>
    <row r="73" spans="1:7" x14ac:dyDescent="0.2">
      <c r="D73" s="155"/>
      <c r="E73" s="155"/>
      <c r="F73" s="155"/>
      <c r="G73" s="155"/>
    </row>
    <row r="74" spans="1:7" x14ac:dyDescent="0.2">
      <c r="D74" s="155"/>
      <c r="E74" s="155"/>
      <c r="F74" s="155"/>
      <c r="G74" s="155"/>
    </row>
  </sheetData>
  <mergeCells count="7">
    <mergeCell ref="G9:G10"/>
    <mergeCell ref="E9:E10"/>
    <mergeCell ref="D9:D10"/>
    <mergeCell ref="A6:C6"/>
    <mergeCell ref="B9:C9"/>
    <mergeCell ref="B10:C10"/>
    <mergeCell ref="F9:F10"/>
  </mergeCells>
  <phoneticPr fontId="0" type="noConversion"/>
  <printOptions horizontalCentered="1"/>
  <pageMargins left="0.35433070866141736" right="0.19685039370078741" top="0.55118110236220474" bottom="0.39370078740157483" header="0.55118110236220474" footer="0"/>
  <pageSetup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view="pageBreakPreview" topLeftCell="A7" zoomScaleNormal="115" zoomScaleSheetLayoutView="100" workbookViewId="0">
      <pane xSplit="1" ySplit="6" topLeftCell="D48" activePane="bottomRight" state="frozen"/>
      <selection activeCell="A7" sqref="A7"/>
      <selection pane="topRight" activeCell="B7" sqref="B7"/>
      <selection pane="bottomLeft" activeCell="A13" sqref="A13"/>
      <selection pane="bottomRight" activeCell="D13" sqref="D13:G64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61.42578125" style="11" customWidth="1"/>
    <col min="4" max="7" width="16.85546875" style="135" customWidth="1"/>
    <col min="8" max="16384" width="11.42578125" style="11"/>
  </cols>
  <sheetData>
    <row r="1" spans="1:7" x14ac:dyDescent="0.2">
      <c r="C1" s="1" t="s">
        <v>628</v>
      </c>
    </row>
    <row r="2" spans="1:7" x14ac:dyDescent="0.2">
      <c r="C2" s="1" t="s">
        <v>591</v>
      </c>
    </row>
    <row r="3" spans="1:7" x14ac:dyDescent="0.2">
      <c r="C3" s="1" t="s">
        <v>595</v>
      </c>
    </row>
    <row r="4" spans="1:7" x14ac:dyDescent="0.2">
      <c r="C4" s="1"/>
    </row>
    <row r="5" spans="1:7" ht="15" customHeight="1" x14ac:dyDescent="0.2">
      <c r="A5" s="10" t="s">
        <v>635</v>
      </c>
      <c r="C5" s="1"/>
    </row>
    <row r="6" spans="1:7" ht="18" customHeight="1" x14ac:dyDescent="0.2">
      <c r="A6" s="213" t="s">
        <v>636</v>
      </c>
      <c r="B6" s="213"/>
      <c r="C6" s="213"/>
    </row>
    <row r="7" spans="1:7" ht="15.75" customHeight="1" x14ac:dyDescent="0.2">
      <c r="A7" s="10" t="s">
        <v>637</v>
      </c>
    </row>
    <row r="8" spans="1:7" ht="12.75" thickBot="1" x14ac:dyDescent="0.25">
      <c r="A8" s="32"/>
      <c r="B8" s="32"/>
      <c r="C8" s="32"/>
    </row>
    <row r="10" spans="1:7" ht="33.75" customHeight="1" x14ac:dyDescent="0.2">
      <c r="A10" s="41" t="s">
        <v>601</v>
      </c>
      <c r="B10" s="214" t="s">
        <v>588</v>
      </c>
      <c r="C10" s="215"/>
      <c r="D10" s="222" t="s">
        <v>692</v>
      </c>
      <c r="E10" s="222" t="s">
        <v>691</v>
      </c>
      <c r="F10" s="222" t="s">
        <v>690</v>
      </c>
      <c r="G10" s="138" t="s">
        <v>686</v>
      </c>
    </row>
    <row r="11" spans="1:7" ht="17.25" customHeight="1" x14ac:dyDescent="0.2">
      <c r="A11" s="52">
        <v>-1</v>
      </c>
      <c r="B11" s="216">
        <v>-2</v>
      </c>
      <c r="C11" s="217"/>
      <c r="D11" s="223"/>
      <c r="E11" s="223"/>
      <c r="F11" s="223"/>
      <c r="G11" s="139">
        <v>-4</v>
      </c>
    </row>
    <row r="13" spans="1:7" ht="14.1" customHeight="1" x14ac:dyDescent="0.2">
      <c r="A13" s="55">
        <v>4</v>
      </c>
      <c r="B13" s="55"/>
      <c r="C13" s="63" t="s">
        <v>312</v>
      </c>
      <c r="D13" s="152">
        <f>+'[1]F8-4'!H13</f>
        <v>0</v>
      </c>
      <c r="E13" s="152">
        <f>+'[2]F8-4'!K13</f>
        <v>0</v>
      </c>
      <c r="F13" s="152">
        <f>+'[3]F8-4'!$H$13</f>
        <v>0</v>
      </c>
      <c r="G13" s="152">
        <f>SUM(D13:F13)</f>
        <v>0</v>
      </c>
    </row>
    <row r="14" spans="1:7" ht="14.1" customHeight="1" x14ac:dyDescent="0.2">
      <c r="A14" s="55" t="s">
        <v>313</v>
      </c>
      <c r="B14" s="55"/>
      <c r="C14" s="63" t="s">
        <v>314</v>
      </c>
      <c r="D14" s="152">
        <f>+'[1]F8-4'!H14</f>
        <v>0</v>
      </c>
      <c r="E14" s="152">
        <f>+'[2]F8-4'!K14</f>
        <v>0</v>
      </c>
      <c r="F14" s="152">
        <f>+'[3]F8-4'!$H$13</f>
        <v>0</v>
      </c>
      <c r="G14" s="152">
        <f t="shared" ref="G14:G63" si="0">SUM(D14:F14)</f>
        <v>0</v>
      </c>
    </row>
    <row r="15" spans="1:7" ht="14.1" customHeight="1" x14ac:dyDescent="0.2">
      <c r="A15" s="56" t="s">
        <v>315</v>
      </c>
      <c r="B15" s="56"/>
      <c r="C15" s="62" t="s">
        <v>316</v>
      </c>
      <c r="D15" s="152">
        <f>+'[1]F8-4'!H15</f>
        <v>0</v>
      </c>
      <c r="E15" s="152">
        <f>+'[2]F8-4'!K15</f>
        <v>0</v>
      </c>
      <c r="F15" s="152">
        <f>+'[3]F8-4'!$H$13</f>
        <v>0</v>
      </c>
      <c r="G15" s="152">
        <f t="shared" si="0"/>
        <v>0</v>
      </c>
    </row>
    <row r="16" spans="1:7" ht="14.1" customHeight="1" x14ac:dyDescent="0.2">
      <c r="A16" s="56" t="s">
        <v>317</v>
      </c>
      <c r="B16" s="56"/>
      <c r="C16" s="62" t="s">
        <v>318</v>
      </c>
      <c r="D16" s="152">
        <f>+'[1]F8-4'!H16</f>
        <v>0</v>
      </c>
      <c r="E16" s="152">
        <f>+'[2]F8-4'!K16</f>
        <v>0</v>
      </c>
      <c r="F16" s="152">
        <f>+'[3]F8-4'!$H$13</f>
        <v>0</v>
      </c>
      <c r="G16" s="152">
        <f t="shared" si="0"/>
        <v>0</v>
      </c>
    </row>
    <row r="17" spans="1:7" ht="14.1" customHeight="1" x14ac:dyDescent="0.2">
      <c r="A17" s="56" t="s">
        <v>319</v>
      </c>
      <c r="B17" s="56"/>
      <c r="C17" s="62" t="s">
        <v>320</v>
      </c>
      <c r="D17" s="152">
        <f>+'[1]F8-4'!H17</f>
        <v>0</v>
      </c>
      <c r="E17" s="152">
        <f>+'[2]F8-4'!K17</f>
        <v>0</v>
      </c>
      <c r="F17" s="152">
        <f>+'[3]F8-4'!$H$13</f>
        <v>0</v>
      </c>
      <c r="G17" s="152">
        <f t="shared" si="0"/>
        <v>0</v>
      </c>
    </row>
    <row r="18" spans="1:7" ht="14.1" customHeight="1" x14ac:dyDescent="0.2">
      <c r="A18" s="56" t="s">
        <v>321</v>
      </c>
      <c r="B18" s="56"/>
      <c r="C18" s="62" t="s">
        <v>322</v>
      </c>
      <c r="D18" s="152">
        <f>+'[1]F8-4'!H18</f>
        <v>0</v>
      </c>
      <c r="E18" s="152">
        <f>+'[2]F8-4'!K18</f>
        <v>0</v>
      </c>
      <c r="F18" s="152">
        <f>+'[3]F8-4'!$H$13</f>
        <v>0</v>
      </c>
      <c r="G18" s="152">
        <f t="shared" si="0"/>
        <v>0</v>
      </c>
    </row>
    <row r="19" spans="1:7" ht="14.1" customHeight="1" x14ac:dyDescent="0.2">
      <c r="A19" s="56" t="s">
        <v>323</v>
      </c>
      <c r="B19" s="56"/>
      <c r="C19" s="62" t="s">
        <v>324</v>
      </c>
      <c r="D19" s="152">
        <f>+'[1]F8-4'!H19</f>
        <v>0</v>
      </c>
      <c r="E19" s="152">
        <f>+'[2]F8-4'!K19</f>
        <v>0</v>
      </c>
      <c r="F19" s="152">
        <f>+'[3]F8-4'!$H$13</f>
        <v>0</v>
      </c>
      <c r="G19" s="152">
        <f t="shared" si="0"/>
        <v>0</v>
      </c>
    </row>
    <row r="20" spans="1:7" ht="14.1" customHeight="1" x14ac:dyDescent="0.2">
      <c r="A20" s="56" t="s">
        <v>325</v>
      </c>
      <c r="B20" s="56"/>
      <c r="C20" s="62" t="s">
        <v>326</v>
      </c>
      <c r="D20" s="152">
        <f>+'[1]F8-4'!H20</f>
        <v>0</v>
      </c>
      <c r="E20" s="152">
        <f>+'[2]F8-4'!K20</f>
        <v>0</v>
      </c>
      <c r="F20" s="152">
        <f>+'[3]F8-4'!$H$13</f>
        <v>0</v>
      </c>
      <c r="G20" s="152">
        <f t="shared" si="0"/>
        <v>0</v>
      </c>
    </row>
    <row r="21" spans="1:7" ht="14.1" customHeight="1" x14ac:dyDescent="0.2">
      <c r="A21" s="56" t="s">
        <v>327</v>
      </c>
      <c r="B21" s="56"/>
      <c r="C21" s="62" t="s">
        <v>328</v>
      </c>
      <c r="D21" s="152">
        <f>+'[1]F8-4'!H21</f>
        <v>0</v>
      </c>
      <c r="E21" s="152">
        <f>+'[2]F8-4'!K21</f>
        <v>0</v>
      </c>
      <c r="F21" s="152">
        <f>+'[3]F8-4'!$H$13</f>
        <v>0</v>
      </c>
      <c r="G21" s="152">
        <f t="shared" si="0"/>
        <v>0</v>
      </c>
    </row>
    <row r="22" spans="1:7" ht="14.1" customHeight="1" x14ac:dyDescent="0.2">
      <c r="A22" s="56" t="s">
        <v>329</v>
      </c>
      <c r="B22" s="56"/>
      <c r="C22" s="62" t="s">
        <v>330</v>
      </c>
      <c r="D22" s="152">
        <f>+'[1]F8-4'!H22</f>
        <v>0</v>
      </c>
      <c r="E22" s="152">
        <f>+'[2]F8-4'!K22</f>
        <v>0</v>
      </c>
      <c r="F22" s="152">
        <f>+'[3]F8-4'!$H$13</f>
        <v>0</v>
      </c>
      <c r="G22" s="152">
        <f t="shared" si="0"/>
        <v>0</v>
      </c>
    </row>
    <row r="23" spans="1:7" x14ac:dyDescent="0.2">
      <c r="A23" s="55" t="s">
        <v>331</v>
      </c>
      <c r="B23" s="56"/>
      <c r="C23" s="63" t="s">
        <v>332</v>
      </c>
      <c r="D23" s="152">
        <f>+'[1]F8-4'!H23</f>
        <v>0</v>
      </c>
      <c r="E23" s="152">
        <f>+'[2]F8-4'!K23</f>
        <v>0</v>
      </c>
      <c r="F23" s="152">
        <f>+'[3]F8-4'!$H$13</f>
        <v>0</v>
      </c>
      <c r="G23" s="152">
        <f t="shared" si="0"/>
        <v>0</v>
      </c>
    </row>
    <row r="24" spans="1:7" x14ac:dyDescent="0.2">
      <c r="A24" s="56" t="s">
        <v>333</v>
      </c>
      <c r="B24" s="56"/>
      <c r="C24" s="62" t="s">
        <v>334</v>
      </c>
      <c r="D24" s="152">
        <f>+'[1]F8-4'!H24</f>
        <v>0</v>
      </c>
      <c r="E24" s="152">
        <f>+'[2]F8-4'!K24</f>
        <v>0</v>
      </c>
      <c r="F24" s="152">
        <f>+'[3]F8-4'!$H$13</f>
        <v>0</v>
      </c>
      <c r="G24" s="152">
        <f t="shared" si="0"/>
        <v>0</v>
      </c>
    </row>
    <row r="25" spans="1:7" x14ac:dyDescent="0.2">
      <c r="A25" s="56" t="s">
        <v>335</v>
      </c>
      <c r="B25" s="56"/>
      <c r="C25" s="62" t="s">
        <v>336</v>
      </c>
      <c r="D25" s="152">
        <f>+'[1]F8-4'!H25</f>
        <v>0</v>
      </c>
      <c r="E25" s="152">
        <f>+'[2]F8-4'!K25</f>
        <v>0</v>
      </c>
      <c r="F25" s="152">
        <f>+'[3]F8-4'!$H$13</f>
        <v>0</v>
      </c>
      <c r="G25" s="152">
        <f t="shared" si="0"/>
        <v>0</v>
      </c>
    </row>
    <row r="26" spans="1:7" x14ac:dyDescent="0.2">
      <c r="A26" s="56" t="s">
        <v>337</v>
      </c>
      <c r="B26" s="56"/>
      <c r="C26" s="62" t="s">
        <v>338</v>
      </c>
      <c r="D26" s="152">
        <f>+'[1]F8-4'!H26</f>
        <v>0</v>
      </c>
      <c r="E26" s="152">
        <f>+'[2]F8-4'!K26</f>
        <v>0</v>
      </c>
      <c r="F26" s="152">
        <f>+'[3]F8-4'!$H$13</f>
        <v>0</v>
      </c>
      <c r="G26" s="152">
        <f t="shared" si="0"/>
        <v>0</v>
      </c>
    </row>
    <row r="27" spans="1:7" x14ac:dyDescent="0.2">
      <c r="A27" s="56" t="s">
        <v>339</v>
      </c>
      <c r="B27" s="56"/>
      <c r="C27" s="62" t="s">
        <v>340</v>
      </c>
      <c r="D27" s="152">
        <f>+'[1]F8-4'!H27</f>
        <v>0</v>
      </c>
      <c r="E27" s="152">
        <f>+'[2]F8-4'!K27</f>
        <v>0</v>
      </c>
      <c r="F27" s="152">
        <f>+'[3]F8-4'!$H$13</f>
        <v>0</v>
      </c>
      <c r="G27" s="152">
        <f t="shared" si="0"/>
        <v>0</v>
      </c>
    </row>
    <row r="28" spans="1:7" x14ac:dyDescent="0.2">
      <c r="A28" s="56" t="s">
        <v>341</v>
      </c>
      <c r="B28" s="56"/>
      <c r="C28" s="62" t="s">
        <v>342</v>
      </c>
      <c r="D28" s="152">
        <f>+'[1]F8-4'!H28</f>
        <v>0</v>
      </c>
      <c r="E28" s="152">
        <f>+'[2]F8-4'!K28</f>
        <v>0</v>
      </c>
      <c r="F28" s="152">
        <f>+'[3]F8-4'!$H$13</f>
        <v>0</v>
      </c>
      <c r="G28" s="152">
        <f t="shared" si="0"/>
        <v>0</v>
      </c>
    </row>
    <row r="29" spans="1:7" x14ac:dyDescent="0.2">
      <c r="A29" s="56" t="s">
        <v>343</v>
      </c>
      <c r="B29" s="56"/>
      <c r="C29" s="62" t="s">
        <v>344</v>
      </c>
      <c r="D29" s="152">
        <f>+'[1]F8-4'!H29</f>
        <v>0</v>
      </c>
      <c r="E29" s="152">
        <f>+'[2]F8-4'!K29</f>
        <v>0</v>
      </c>
      <c r="F29" s="152">
        <f>+'[3]F8-4'!$H$13</f>
        <v>0</v>
      </c>
      <c r="G29" s="152">
        <f t="shared" si="0"/>
        <v>0</v>
      </c>
    </row>
    <row r="30" spans="1:7" x14ac:dyDescent="0.2">
      <c r="A30" s="56" t="s">
        <v>345</v>
      </c>
      <c r="B30" s="56"/>
      <c r="C30" s="62" t="s">
        <v>346</v>
      </c>
      <c r="D30" s="152">
        <f>+'[1]F8-4'!H30</f>
        <v>0</v>
      </c>
      <c r="E30" s="152">
        <f>+'[2]F8-4'!K30</f>
        <v>0</v>
      </c>
      <c r="F30" s="152">
        <f>+'[3]F8-4'!$H$13</f>
        <v>0</v>
      </c>
      <c r="G30" s="152">
        <f t="shared" si="0"/>
        <v>0</v>
      </c>
    </row>
    <row r="31" spans="1:7" x14ac:dyDescent="0.2">
      <c r="A31" s="56" t="s">
        <v>347</v>
      </c>
      <c r="B31" s="56"/>
      <c r="C31" s="62" t="s">
        <v>348</v>
      </c>
      <c r="D31" s="152">
        <f>+'[1]F8-4'!H31</f>
        <v>0</v>
      </c>
      <c r="E31" s="152">
        <f>+'[2]F8-4'!K31</f>
        <v>0</v>
      </c>
      <c r="F31" s="152">
        <f>+'[3]F8-4'!$H$13</f>
        <v>0</v>
      </c>
      <c r="G31" s="152">
        <f t="shared" si="0"/>
        <v>0</v>
      </c>
    </row>
    <row r="32" spans="1:7" x14ac:dyDescent="0.2">
      <c r="A32" s="55" t="s">
        <v>349</v>
      </c>
      <c r="B32" s="55"/>
      <c r="C32" s="63" t="s">
        <v>350</v>
      </c>
      <c r="D32" s="152">
        <f>+'[1]F8-4'!H32</f>
        <v>0</v>
      </c>
      <c r="E32" s="152">
        <f>+'[2]F8-4'!K32</f>
        <v>0</v>
      </c>
      <c r="F32" s="152">
        <f>+'[3]F8-4'!$H$13</f>
        <v>0</v>
      </c>
      <c r="G32" s="152">
        <f t="shared" si="0"/>
        <v>0</v>
      </c>
    </row>
    <row r="33" spans="1:7" x14ac:dyDescent="0.2">
      <c r="A33" s="56" t="s">
        <v>351</v>
      </c>
      <c r="B33" s="56"/>
      <c r="C33" s="62" t="s">
        <v>352</v>
      </c>
      <c r="D33" s="152">
        <f>+'[1]F8-4'!H33</f>
        <v>0</v>
      </c>
      <c r="E33" s="152">
        <f>+'[2]F8-4'!K33</f>
        <v>0</v>
      </c>
      <c r="F33" s="152">
        <f>+'[3]F8-4'!$H$13</f>
        <v>0</v>
      </c>
      <c r="G33" s="152">
        <f t="shared" si="0"/>
        <v>0</v>
      </c>
    </row>
    <row r="34" spans="1:7" x14ac:dyDescent="0.2">
      <c r="A34" s="56" t="s">
        <v>353</v>
      </c>
      <c r="B34" s="56"/>
      <c r="C34" s="62" t="s">
        <v>354</v>
      </c>
      <c r="D34" s="152">
        <f>+'[1]F8-4'!H34</f>
        <v>0</v>
      </c>
      <c r="E34" s="152">
        <f>+'[2]F8-4'!K34</f>
        <v>0</v>
      </c>
      <c r="F34" s="152">
        <f>+'[3]F8-4'!$H$13</f>
        <v>0</v>
      </c>
      <c r="G34" s="152">
        <f t="shared" si="0"/>
        <v>0</v>
      </c>
    </row>
    <row r="35" spans="1:7" x14ac:dyDescent="0.2">
      <c r="A35" s="64"/>
      <c r="B35" s="64"/>
      <c r="C35" s="65"/>
      <c r="D35" s="157">
        <f>+'[1]F8-4'!H35</f>
        <v>0</v>
      </c>
      <c r="E35" s="157">
        <f>+'[2]F8-4'!K35</f>
        <v>0</v>
      </c>
      <c r="F35" s="157">
        <f>+'[3]F8-4'!$H$13</f>
        <v>0</v>
      </c>
      <c r="G35" s="157">
        <f t="shared" si="0"/>
        <v>0</v>
      </c>
    </row>
    <row r="36" spans="1:7" s="10" customFormat="1" x14ac:dyDescent="0.2">
      <c r="A36" s="66">
        <v>5</v>
      </c>
      <c r="B36" s="66"/>
      <c r="C36" s="61" t="s">
        <v>355</v>
      </c>
      <c r="D36" s="151">
        <f>+'[1]F8-4'!H36</f>
        <v>714452300</v>
      </c>
      <c r="E36" s="151">
        <f>+'[2]F8-4'!K36</f>
        <v>0</v>
      </c>
      <c r="F36" s="151">
        <f>+'[3]F8-4'!$H$13</f>
        <v>0</v>
      </c>
      <c r="G36" s="151">
        <f t="shared" si="0"/>
        <v>714452300</v>
      </c>
    </row>
    <row r="37" spans="1:7" s="10" customFormat="1" x14ac:dyDescent="0.2">
      <c r="A37" s="55" t="s">
        <v>356</v>
      </c>
      <c r="B37" s="55"/>
      <c r="C37" s="4" t="s">
        <v>357</v>
      </c>
      <c r="D37" s="151">
        <f>+'[1]F8-4'!H37</f>
        <v>67752300</v>
      </c>
      <c r="E37" s="151">
        <f>+'[2]F8-4'!K37</f>
        <v>0</v>
      </c>
      <c r="F37" s="151">
        <f>+'[3]F8-4'!$H$13</f>
        <v>0</v>
      </c>
      <c r="G37" s="151">
        <f t="shared" si="0"/>
        <v>67752300</v>
      </c>
    </row>
    <row r="38" spans="1:7" x14ac:dyDescent="0.2">
      <c r="A38" s="56" t="s">
        <v>358</v>
      </c>
      <c r="B38" s="56"/>
      <c r="C38" s="40" t="s">
        <v>359</v>
      </c>
      <c r="D38" s="158">
        <f>+'[1]F8-4'!H38</f>
        <v>0</v>
      </c>
      <c r="E38" s="158">
        <f>+'[2]F8-4'!K38</f>
        <v>0</v>
      </c>
      <c r="F38" s="158">
        <f>+'[3]F8-4'!$H$13</f>
        <v>0</v>
      </c>
      <c r="G38" s="158">
        <f t="shared" si="0"/>
        <v>0</v>
      </c>
    </row>
    <row r="39" spans="1:7" x14ac:dyDescent="0.2">
      <c r="A39" s="56" t="s">
        <v>360</v>
      </c>
      <c r="B39" s="56"/>
      <c r="C39" s="40" t="s">
        <v>361</v>
      </c>
      <c r="D39" s="158">
        <f>+'[1]F8-4'!H39</f>
        <v>0</v>
      </c>
      <c r="E39" s="158">
        <f>+'[2]F8-4'!K39</f>
        <v>0</v>
      </c>
      <c r="F39" s="158">
        <f>+'[3]F8-4'!$H$13</f>
        <v>0</v>
      </c>
      <c r="G39" s="158">
        <f t="shared" si="0"/>
        <v>0</v>
      </c>
    </row>
    <row r="40" spans="1:7" x14ac:dyDescent="0.2">
      <c r="A40" s="56" t="s">
        <v>362</v>
      </c>
      <c r="B40" s="56"/>
      <c r="C40" s="40" t="s">
        <v>363</v>
      </c>
      <c r="D40" s="158">
        <f>+'[1]F8-4'!H40</f>
        <v>0</v>
      </c>
      <c r="E40" s="158">
        <f>+'[2]F8-4'!K40</f>
        <v>0</v>
      </c>
      <c r="F40" s="158">
        <f>+'[3]F8-4'!$H$13</f>
        <v>0</v>
      </c>
      <c r="G40" s="158">
        <f t="shared" si="0"/>
        <v>0</v>
      </c>
    </row>
    <row r="41" spans="1:7" x14ac:dyDescent="0.2">
      <c r="A41" s="56" t="s">
        <v>364</v>
      </c>
      <c r="B41" s="56"/>
      <c r="C41" s="40" t="s">
        <v>365</v>
      </c>
      <c r="D41" s="158">
        <f>+'[1]F8-4'!H41</f>
        <v>45252300</v>
      </c>
      <c r="E41" s="158">
        <f>+'[2]F8-4'!K41</f>
        <v>0</v>
      </c>
      <c r="F41" s="158">
        <f>+'[3]F8-4'!$H$13</f>
        <v>0</v>
      </c>
      <c r="G41" s="158">
        <f t="shared" si="0"/>
        <v>45252300</v>
      </c>
    </row>
    <row r="42" spans="1:7" x14ac:dyDescent="0.2">
      <c r="A42" s="56" t="s">
        <v>366</v>
      </c>
      <c r="B42" s="56"/>
      <c r="C42" s="40" t="s">
        <v>689</v>
      </c>
      <c r="D42" s="158">
        <f>+'[1]F8-4'!H42</f>
        <v>22500000</v>
      </c>
      <c r="E42" s="158">
        <f>+'[2]F8-4'!K42</f>
        <v>0</v>
      </c>
      <c r="F42" s="158">
        <f>+'[3]F8-4'!$H$13</f>
        <v>0</v>
      </c>
      <c r="G42" s="158">
        <f t="shared" si="0"/>
        <v>22500000</v>
      </c>
    </row>
    <row r="43" spans="1:7" x14ac:dyDescent="0.2">
      <c r="A43" s="56" t="s">
        <v>367</v>
      </c>
      <c r="B43" s="56"/>
      <c r="C43" s="40" t="s">
        <v>368</v>
      </c>
      <c r="D43" s="158">
        <f>+'[1]F8-4'!H43</f>
        <v>0</v>
      </c>
      <c r="E43" s="158"/>
      <c r="F43" s="158">
        <f>+'[3]F8-4'!$H$13</f>
        <v>0</v>
      </c>
      <c r="G43" s="158">
        <f t="shared" si="0"/>
        <v>0</v>
      </c>
    </row>
    <row r="44" spans="1:7" x14ac:dyDescent="0.2">
      <c r="A44" s="56" t="s">
        <v>369</v>
      </c>
      <c r="B44" s="56"/>
      <c r="C44" s="40" t="s">
        <v>370</v>
      </c>
      <c r="D44" s="158">
        <f>+'[1]F8-4'!H44</f>
        <v>0</v>
      </c>
      <c r="E44" s="158"/>
      <c r="F44" s="158">
        <f>+'[3]F8-4'!$H$13</f>
        <v>0</v>
      </c>
      <c r="G44" s="158">
        <f t="shared" si="0"/>
        <v>0</v>
      </c>
    </row>
    <row r="45" spans="1:7" x14ac:dyDescent="0.2">
      <c r="A45" s="56" t="s">
        <v>371</v>
      </c>
      <c r="B45" s="56"/>
      <c r="C45" s="40" t="s">
        <v>622</v>
      </c>
      <c r="D45" s="158">
        <f>+'[1]F8-4'!H45</f>
        <v>0</v>
      </c>
      <c r="E45" s="158"/>
      <c r="F45" s="158">
        <f>+'[3]F8-4'!$H$13</f>
        <v>0</v>
      </c>
      <c r="G45" s="158">
        <f t="shared" si="0"/>
        <v>0</v>
      </c>
    </row>
    <row r="46" spans="1:7" s="10" customFormat="1" x14ac:dyDescent="0.2">
      <c r="A46" s="55" t="s">
        <v>372</v>
      </c>
      <c r="B46" s="55"/>
      <c r="C46" s="4" t="s">
        <v>373</v>
      </c>
      <c r="D46" s="151">
        <f>+'[1]F8-4'!H46</f>
        <v>600000000</v>
      </c>
      <c r="E46" s="151">
        <f>SUM(E47:E54)</f>
        <v>0</v>
      </c>
      <c r="F46" s="151">
        <f>+'[3]F8-4'!$H$13</f>
        <v>0</v>
      </c>
      <c r="G46" s="151">
        <f t="shared" si="0"/>
        <v>600000000</v>
      </c>
    </row>
    <row r="47" spans="1:7" x14ac:dyDescent="0.2">
      <c r="A47" s="56" t="s">
        <v>374</v>
      </c>
      <c r="B47" s="56"/>
      <c r="C47" s="40" t="s">
        <v>375</v>
      </c>
      <c r="D47" s="158">
        <f>+'[1]F8-4'!H47</f>
        <v>600000000</v>
      </c>
      <c r="E47" s="158">
        <f>+[4]Detalle!$Z$245</f>
        <v>0</v>
      </c>
      <c r="F47" s="158">
        <f>+'[3]F8-4'!$H$13</f>
        <v>0</v>
      </c>
      <c r="G47" s="158">
        <f t="shared" si="0"/>
        <v>600000000</v>
      </c>
    </row>
    <row r="48" spans="1:7" x14ac:dyDescent="0.2">
      <c r="A48" s="56" t="s">
        <v>376</v>
      </c>
      <c r="B48" s="56"/>
      <c r="C48" s="40" t="s">
        <v>377</v>
      </c>
      <c r="D48" s="158">
        <f>+'[1]F8-4'!H48</f>
        <v>0</v>
      </c>
      <c r="E48" s="158"/>
      <c r="F48" s="158">
        <f>+'[3]F8-4'!$H$13</f>
        <v>0</v>
      </c>
      <c r="G48" s="158">
        <f t="shared" si="0"/>
        <v>0</v>
      </c>
    </row>
    <row r="49" spans="1:7" x14ac:dyDescent="0.2">
      <c r="A49" s="56" t="s">
        <v>378</v>
      </c>
      <c r="B49" s="56"/>
      <c r="C49" s="40" t="s">
        <v>379</v>
      </c>
      <c r="D49" s="158">
        <f>+'[1]F8-4'!H49</f>
        <v>0</v>
      </c>
      <c r="E49" s="158"/>
      <c r="F49" s="158">
        <f>+'[3]F8-4'!$H$13</f>
        <v>0</v>
      </c>
      <c r="G49" s="158">
        <f t="shared" si="0"/>
        <v>0</v>
      </c>
    </row>
    <row r="50" spans="1:7" x14ac:dyDescent="0.2">
      <c r="A50" s="56" t="s">
        <v>380</v>
      </c>
      <c r="B50" s="56"/>
      <c r="C50" s="40" t="s">
        <v>381</v>
      </c>
      <c r="D50" s="158">
        <f>+'[1]F8-4'!H50</f>
        <v>0</v>
      </c>
      <c r="E50" s="158"/>
      <c r="F50" s="158">
        <f>+'[3]F8-4'!$H$13</f>
        <v>0</v>
      </c>
      <c r="G50" s="158">
        <f t="shared" si="0"/>
        <v>0</v>
      </c>
    </row>
    <row r="51" spans="1:7" x14ac:dyDescent="0.2">
      <c r="A51" s="56" t="s">
        <v>382</v>
      </c>
      <c r="B51" s="56"/>
      <c r="C51" s="40" t="s">
        <v>383</v>
      </c>
      <c r="D51" s="158">
        <f>+'[1]F8-4'!H51</f>
        <v>0</v>
      </c>
      <c r="E51" s="158"/>
      <c r="F51" s="158">
        <f>+'[3]F8-4'!$H$13</f>
        <v>0</v>
      </c>
      <c r="G51" s="158">
        <f t="shared" si="0"/>
        <v>0</v>
      </c>
    </row>
    <row r="52" spans="1:7" x14ac:dyDescent="0.2">
      <c r="A52" s="56" t="s">
        <v>384</v>
      </c>
      <c r="B52" s="56"/>
      <c r="C52" s="40" t="s">
        <v>385</v>
      </c>
      <c r="D52" s="158">
        <f>+'[1]F8-4'!H52</f>
        <v>0</v>
      </c>
      <c r="E52" s="158"/>
      <c r="F52" s="158">
        <f>+'[3]F8-4'!$H$13</f>
        <v>0</v>
      </c>
      <c r="G52" s="158">
        <f t="shared" si="0"/>
        <v>0</v>
      </c>
    </row>
    <row r="53" spans="1:7" x14ac:dyDescent="0.2">
      <c r="A53" s="56" t="s">
        <v>386</v>
      </c>
      <c r="B53" s="56"/>
      <c r="C53" s="40" t="s">
        <v>387</v>
      </c>
      <c r="D53" s="158">
        <f>+'[1]F8-4'!H53</f>
        <v>0</v>
      </c>
      <c r="E53" s="158"/>
      <c r="F53" s="158">
        <f>+'[3]F8-4'!$H$13</f>
        <v>0</v>
      </c>
      <c r="G53" s="158">
        <f t="shared" si="0"/>
        <v>0</v>
      </c>
    </row>
    <row r="54" spans="1:7" x14ac:dyDescent="0.2">
      <c r="A54" s="56" t="s">
        <v>388</v>
      </c>
      <c r="B54" s="56"/>
      <c r="C54" s="40" t="s">
        <v>389</v>
      </c>
      <c r="D54" s="158">
        <f>+'[1]F8-4'!H54</f>
        <v>0</v>
      </c>
      <c r="E54" s="158"/>
      <c r="F54" s="158">
        <f>+'[3]F8-4'!$H$13</f>
        <v>0</v>
      </c>
      <c r="G54" s="158">
        <f t="shared" si="0"/>
        <v>0</v>
      </c>
    </row>
    <row r="55" spans="1:7" s="10" customFormat="1" x14ac:dyDescent="0.2">
      <c r="A55" s="55" t="s">
        <v>390</v>
      </c>
      <c r="B55" s="55"/>
      <c r="C55" s="4" t="s">
        <v>391</v>
      </c>
      <c r="D55" s="151">
        <f>+'[1]F8-4'!H55</f>
        <v>0</v>
      </c>
      <c r="E55" s="151">
        <v>0</v>
      </c>
      <c r="F55" s="151">
        <f>+'[3]F8-4'!$H$13</f>
        <v>0</v>
      </c>
      <c r="G55" s="151">
        <f t="shared" si="0"/>
        <v>0</v>
      </c>
    </row>
    <row r="56" spans="1:7" x14ac:dyDescent="0.2">
      <c r="A56" s="56" t="s">
        <v>392</v>
      </c>
      <c r="B56" s="56"/>
      <c r="C56" s="40" t="s">
        <v>393</v>
      </c>
      <c r="D56" s="158">
        <f>+'[1]F8-4'!H56</f>
        <v>0</v>
      </c>
      <c r="E56" s="158"/>
      <c r="F56" s="158">
        <f>+'[3]F8-4'!$H$13</f>
        <v>0</v>
      </c>
      <c r="G56" s="158">
        <f t="shared" si="0"/>
        <v>0</v>
      </c>
    </row>
    <row r="57" spans="1:7" x14ac:dyDescent="0.2">
      <c r="A57" s="56" t="s">
        <v>394</v>
      </c>
      <c r="B57" s="56"/>
      <c r="C57" s="40" t="s">
        <v>395</v>
      </c>
      <c r="D57" s="158">
        <f>+'[1]F8-4'!H57</f>
        <v>0</v>
      </c>
      <c r="E57" s="158"/>
      <c r="F57" s="158">
        <f>+'[3]F8-4'!$H$13</f>
        <v>0</v>
      </c>
      <c r="G57" s="158">
        <f t="shared" si="0"/>
        <v>0</v>
      </c>
    </row>
    <row r="58" spans="1:7" x14ac:dyDescent="0.2">
      <c r="A58" s="56" t="s">
        <v>396</v>
      </c>
      <c r="B58" s="56"/>
      <c r="C58" s="40" t="s">
        <v>397</v>
      </c>
      <c r="D58" s="158">
        <f>+'[1]F8-4'!H58</f>
        <v>0</v>
      </c>
      <c r="E58" s="158"/>
      <c r="F58" s="158">
        <f>+'[3]F8-4'!$H$13</f>
        <v>0</v>
      </c>
      <c r="G58" s="158">
        <f t="shared" si="0"/>
        <v>0</v>
      </c>
    </row>
    <row r="59" spans="1:7" s="10" customFormat="1" x14ac:dyDescent="0.2">
      <c r="A59" s="55" t="s">
        <v>398</v>
      </c>
      <c r="B59" s="55"/>
      <c r="C59" s="4" t="s">
        <v>399</v>
      </c>
      <c r="D59" s="151">
        <f>+'[1]F8-4'!H59</f>
        <v>46700000</v>
      </c>
      <c r="E59" s="151">
        <f>SUM(E60:E63)</f>
        <v>22031000</v>
      </c>
      <c r="F59" s="151">
        <f>+'[3]F8-4'!$H$13</f>
        <v>0</v>
      </c>
      <c r="G59" s="151">
        <f t="shared" si="0"/>
        <v>68731000</v>
      </c>
    </row>
    <row r="60" spans="1:7" x14ac:dyDescent="0.2">
      <c r="A60" s="56" t="s">
        <v>400</v>
      </c>
      <c r="B60" s="56"/>
      <c r="C60" s="40" t="s">
        <v>401</v>
      </c>
      <c r="D60" s="158">
        <f>+'[1]F8-4'!H60</f>
        <v>0</v>
      </c>
      <c r="E60" s="158"/>
      <c r="F60" s="158">
        <f>+'[3]F8-4'!$H$13</f>
        <v>0</v>
      </c>
      <c r="G60" s="158">
        <f t="shared" si="0"/>
        <v>0</v>
      </c>
    </row>
    <row r="61" spans="1:7" x14ac:dyDescent="0.2">
      <c r="A61" s="56" t="s">
        <v>402</v>
      </c>
      <c r="B61" s="56"/>
      <c r="C61" s="40" t="s">
        <v>403</v>
      </c>
      <c r="D61" s="158">
        <f>+'[1]F8-4'!H61</f>
        <v>0</v>
      </c>
      <c r="E61" s="158"/>
      <c r="F61" s="158">
        <f>+'[3]F8-4'!$H$13</f>
        <v>0</v>
      </c>
      <c r="G61" s="158">
        <f t="shared" si="0"/>
        <v>0</v>
      </c>
    </row>
    <row r="62" spans="1:7" x14ac:dyDescent="0.2">
      <c r="A62" s="56" t="s">
        <v>404</v>
      </c>
      <c r="B62" s="56"/>
      <c r="C62" s="40" t="s">
        <v>405</v>
      </c>
      <c r="D62" s="158">
        <f>+'[1]F8-4'!H62</f>
        <v>46700000</v>
      </c>
      <c r="E62" s="158">
        <f>+[4]Detalle!$Z$261</f>
        <v>22031000</v>
      </c>
      <c r="F62" s="158">
        <f>+'[3]F8-4'!$H$13</f>
        <v>0</v>
      </c>
      <c r="G62" s="158">
        <f t="shared" si="0"/>
        <v>68731000</v>
      </c>
    </row>
    <row r="63" spans="1:7" x14ac:dyDescent="0.2">
      <c r="A63" s="56" t="s">
        <v>406</v>
      </c>
      <c r="B63" s="56"/>
      <c r="C63" s="40" t="s">
        <v>407</v>
      </c>
      <c r="D63" s="158">
        <f>+'[1]F8-4'!H63</f>
        <v>0</v>
      </c>
      <c r="E63" s="158"/>
      <c r="F63" s="158">
        <f>+'[3]F8-4'!$H$13</f>
        <v>0</v>
      </c>
      <c r="G63" s="158">
        <f t="shared" si="0"/>
        <v>0</v>
      </c>
    </row>
    <row r="64" spans="1:7" x14ac:dyDescent="0.2">
      <c r="D64" s="159"/>
      <c r="E64" s="159"/>
      <c r="F64" s="159"/>
      <c r="G64" s="159"/>
    </row>
  </sheetData>
  <mergeCells count="6">
    <mergeCell ref="A6:C6"/>
    <mergeCell ref="B10:C10"/>
    <mergeCell ref="B11:C11"/>
    <mergeCell ref="F10:F11"/>
    <mergeCell ref="E10:E11"/>
    <mergeCell ref="D10:D11"/>
  </mergeCells>
  <phoneticPr fontId="0" type="noConversion"/>
  <printOptions horizontalCentered="1"/>
  <pageMargins left="0.39370078740157483" right="0.39370078740157483" top="0.31496062992125984" bottom="0.39370078740157483" header="0.70866141732283472" footer="0"/>
  <pageSetup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BreakPreview" zoomScaleNormal="100" zoomScaleSheetLayoutView="100" workbookViewId="0">
      <pane xSplit="1" ySplit="14" topLeftCell="D15" activePane="bottomRight" state="frozen"/>
      <selection pane="topRight" activeCell="B1" sqref="B1"/>
      <selection pane="bottomLeft" activeCell="A15" sqref="A15"/>
      <selection pane="bottomRight" activeCell="D51" sqref="D12:G51"/>
    </sheetView>
  </sheetViews>
  <sheetFormatPr baseColWidth="10" defaultRowHeight="12" x14ac:dyDescent="0.2"/>
  <cols>
    <col min="1" max="1" width="11.5703125" style="11" customWidth="1"/>
    <col min="2" max="2" width="3.7109375" style="11" customWidth="1"/>
    <col min="3" max="3" width="61.42578125" style="11" customWidth="1"/>
    <col min="4" max="7" width="16.85546875" style="11" customWidth="1"/>
    <col min="8" max="16384" width="11.42578125" style="11"/>
  </cols>
  <sheetData>
    <row r="1" spans="1:7" x14ac:dyDescent="0.2">
      <c r="C1" s="1" t="s">
        <v>629</v>
      </c>
    </row>
    <row r="2" spans="1:7" x14ac:dyDescent="0.2">
      <c r="C2" s="149" t="s">
        <v>591</v>
      </c>
    </row>
    <row r="3" spans="1:7" x14ac:dyDescent="0.2">
      <c r="C3" s="1" t="s">
        <v>595</v>
      </c>
    </row>
    <row r="4" spans="1:7" x14ac:dyDescent="0.2">
      <c r="C4" s="1"/>
    </row>
    <row r="5" spans="1:7" x14ac:dyDescent="0.2">
      <c r="C5" s="1"/>
    </row>
    <row r="6" spans="1:7" x14ac:dyDescent="0.2">
      <c r="C6" s="1"/>
    </row>
    <row r="7" spans="1:7" ht="17.25" customHeight="1" x14ac:dyDescent="0.2">
      <c r="A7" s="10" t="s">
        <v>635</v>
      </c>
      <c r="C7" s="1"/>
    </row>
    <row r="8" spans="1:7" ht="15" customHeight="1" x14ac:dyDescent="0.2">
      <c r="A8" s="213" t="s">
        <v>636</v>
      </c>
      <c r="B8" s="213"/>
      <c r="C8" s="213"/>
    </row>
    <row r="9" spans="1:7" ht="15.75" customHeight="1" x14ac:dyDescent="0.2">
      <c r="A9" s="10" t="s">
        <v>637</v>
      </c>
    </row>
    <row r="10" spans="1:7" ht="12.75" thickBot="1" x14ac:dyDescent="0.25">
      <c r="A10" s="32"/>
      <c r="B10" s="32"/>
      <c r="C10" s="32"/>
    </row>
    <row r="12" spans="1:7" ht="45" customHeight="1" x14ac:dyDescent="0.2">
      <c r="A12" s="41" t="s">
        <v>601</v>
      </c>
      <c r="B12" s="214" t="s">
        <v>588</v>
      </c>
      <c r="C12" s="215"/>
      <c r="D12" s="224" t="s">
        <v>692</v>
      </c>
      <c r="E12" s="224" t="s">
        <v>691</v>
      </c>
      <c r="F12" s="224" t="s">
        <v>690</v>
      </c>
      <c r="G12" s="224" t="s">
        <v>686</v>
      </c>
    </row>
    <row r="13" spans="1:7" ht="18.75" customHeight="1" x14ac:dyDescent="0.2">
      <c r="A13" s="52">
        <v>-1</v>
      </c>
      <c r="B13" s="216">
        <v>-2</v>
      </c>
      <c r="C13" s="217"/>
      <c r="D13" s="225"/>
      <c r="E13" s="225"/>
      <c r="F13" s="225"/>
      <c r="G13" s="225"/>
    </row>
    <row r="14" spans="1:7" x14ac:dyDescent="0.2">
      <c r="A14" s="67"/>
      <c r="B14" s="68"/>
      <c r="C14" s="69"/>
      <c r="D14" s="160"/>
      <c r="E14" s="160"/>
      <c r="F14" s="160"/>
      <c r="G14" s="160"/>
    </row>
    <row r="15" spans="1:7" s="10" customFormat="1" ht="14.1" customHeight="1" x14ac:dyDescent="0.2">
      <c r="A15" s="53">
        <v>6</v>
      </c>
      <c r="B15" s="53"/>
      <c r="C15" s="4" t="s">
        <v>408</v>
      </c>
      <c r="D15" s="153">
        <f>+'[1]F8-5'!H15</f>
        <v>218644315.43978915</v>
      </c>
      <c r="E15" s="153">
        <f>+'[2]F8-5'!K15</f>
        <v>99787178.488381207</v>
      </c>
      <c r="F15" s="153">
        <f>+'[3]F8-5'!H15</f>
        <v>11617780.121638197</v>
      </c>
      <c r="G15" s="153">
        <f>SUM(D15:F15)</f>
        <v>330049274.0498085</v>
      </c>
    </row>
    <row r="16" spans="1:7" s="10" customFormat="1" ht="14.1" customHeight="1" x14ac:dyDescent="0.2">
      <c r="A16" s="53" t="s">
        <v>409</v>
      </c>
      <c r="B16" s="53"/>
      <c r="C16" s="4" t="s">
        <v>410</v>
      </c>
      <c r="D16" s="153">
        <f>+'[1]F8-5'!H16</f>
        <v>16943215.439789142</v>
      </c>
      <c r="E16" s="153">
        <f>+'[2]F8-5'!K16</f>
        <v>99787178.488381207</v>
      </c>
      <c r="F16" s="153">
        <f>+'[3]F8-5'!H16</f>
        <v>11617780.121638197</v>
      </c>
      <c r="G16" s="153">
        <f t="shared" ref="G16:G51" si="0">SUM(D16:F16)</f>
        <v>128348174.04980855</v>
      </c>
    </row>
    <row r="17" spans="1:7" ht="14.1" customHeight="1" x14ac:dyDescent="0.2">
      <c r="A17" s="54" t="s">
        <v>411</v>
      </c>
      <c r="B17" s="54"/>
      <c r="C17" s="62" t="s">
        <v>412</v>
      </c>
      <c r="D17" s="156">
        <f>+'[1]F8-5'!H17</f>
        <v>0</v>
      </c>
      <c r="E17" s="156">
        <f>+'[2]F8-5'!K17</f>
        <v>0</v>
      </c>
      <c r="F17" s="156">
        <f>+'[3]F8-5'!H17</f>
        <v>0</v>
      </c>
      <c r="G17" s="156">
        <f t="shared" si="0"/>
        <v>0</v>
      </c>
    </row>
    <row r="18" spans="1:7" ht="14.1" customHeight="1" x14ac:dyDescent="0.2">
      <c r="A18" s="54" t="s">
        <v>413</v>
      </c>
      <c r="B18" s="54"/>
      <c r="C18" s="62" t="s">
        <v>414</v>
      </c>
      <c r="D18" s="158">
        <f>+'[1]F8-5'!H18</f>
        <v>0</v>
      </c>
      <c r="E18" s="158">
        <f>+'[2]F8-5'!K18</f>
        <v>0</v>
      </c>
      <c r="F18" s="158">
        <f>+'[3]F8-5'!H18</f>
        <v>0</v>
      </c>
      <c r="G18" s="158">
        <f t="shared" si="0"/>
        <v>0</v>
      </c>
    </row>
    <row r="19" spans="1:7" ht="14.1" customHeight="1" x14ac:dyDescent="0.2">
      <c r="A19" s="54" t="s">
        <v>415</v>
      </c>
      <c r="B19" s="54">
        <v>200</v>
      </c>
      <c r="C19" s="62" t="s">
        <v>416</v>
      </c>
      <c r="D19" s="152">
        <f>+'[1]F8-5'!H19</f>
        <v>14391526.367531741</v>
      </c>
      <c r="E19" s="152">
        <f>+'[2]F8-5'!K19</f>
        <v>84758988.956998497</v>
      </c>
      <c r="F19" s="152">
        <f>+'[3]F8-5'!H19</f>
        <v>9868114.4406685885</v>
      </c>
      <c r="G19" s="152">
        <f t="shared" si="0"/>
        <v>109018629.76519883</v>
      </c>
    </row>
    <row r="20" spans="1:7" ht="14.1" customHeight="1" x14ac:dyDescent="0.2">
      <c r="A20" s="54" t="s">
        <v>415</v>
      </c>
      <c r="B20" s="54">
        <v>202</v>
      </c>
      <c r="C20" s="62" t="s">
        <v>416</v>
      </c>
      <c r="D20" s="152">
        <f>+'[1]F8-5'!H20</f>
        <v>2551689.072257401</v>
      </c>
      <c r="E20" s="152">
        <f>+'[2]F8-5'!K20</f>
        <v>15028189.531382712</v>
      </c>
      <c r="F20" s="152">
        <f>+'[3]F8-5'!H20</f>
        <v>1749665.6809696082</v>
      </c>
      <c r="G20" s="152">
        <f t="shared" si="0"/>
        <v>19329544.28460972</v>
      </c>
    </row>
    <row r="21" spans="1:7" ht="14.1" customHeight="1" x14ac:dyDescent="0.2">
      <c r="A21" s="54" t="s">
        <v>417</v>
      </c>
      <c r="B21" s="54"/>
      <c r="C21" s="62" t="s">
        <v>418</v>
      </c>
      <c r="D21" s="158">
        <f>+'[1]F8-5'!H21</f>
        <v>0</v>
      </c>
      <c r="E21" s="158">
        <f>+'[2]F8-5'!K21</f>
        <v>0</v>
      </c>
      <c r="F21" s="158">
        <f>+'[3]F8-5'!H21</f>
        <v>0</v>
      </c>
      <c r="G21" s="158">
        <f t="shared" si="0"/>
        <v>0</v>
      </c>
    </row>
    <row r="22" spans="1:7" ht="14.1" customHeight="1" x14ac:dyDescent="0.2">
      <c r="A22" s="54" t="s">
        <v>419</v>
      </c>
      <c r="B22" s="54"/>
      <c r="C22" s="62" t="s">
        <v>420</v>
      </c>
      <c r="D22" s="158">
        <f>+'[1]F8-5'!H22</f>
        <v>0</v>
      </c>
      <c r="E22" s="158">
        <f>+'[2]F8-5'!K22</f>
        <v>0</v>
      </c>
      <c r="F22" s="158">
        <f>+'[3]F8-5'!H22</f>
        <v>0</v>
      </c>
      <c r="G22" s="158">
        <f t="shared" si="0"/>
        <v>0</v>
      </c>
    </row>
    <row r="23" spans="1:7" ht="14.1" customHeight="1" x14ac:dyDescent="0.2">
      <c r="A23" s="54" t="s">
        <v>421</v>
      </c>
      <c r="B23" s="54"/>
      <c r="C23" s="62" t="s">
        <v>422</v>
      </c>
      <c r="D23" s="158">
        <f>+'[1]F8-5'!H23</f>
        <v>0</v>
      </c>
      <c r="E23" s="158">
        <f>+'[2]F8-5'!K23</f>
        <v>0</v>
      </c>
      <c r="F23" s="158">
        <f>+'[3]F8-5'!H23</f>
        <v>0</v>
      </c>
      <c r="G23" s="158">
        <f t="shared" si="0"/>
        <v>0</v>
      </c>
    </row>
    <row r="24" spans="1:7" ht="14.1" customHeight="1" x14ac:dyDescent="0.2">
      <c r="A24" s="54" t="s">
        <v>423</v>
      </c>
      <c r="B24" s="54"/>
      <c r="C24" s="62" t="s">
        <v>424</v>
      </c>
      <c r="D24" s="158">
        <f>+'[1]F8-5'!H24</f>
        <v>0</v>
      </c>
      <c r="E24" s="158">
        <f>+'[2]F8-5'!K24</f>
        <v>0</v>
      </c>
      <c r="F24" s="158">
        <f>+'[3]F8-5'!H24</f>
        <v>0</v>
      </c>
      <c r="G24" s="158">
        <f t="shared" si="0"/>
        <v>0</v>
      </c>
    </row>
    <row r="25" spans="1:7" ht="14.1" customHeight="1" x14ac:dyDescent="0.2">
      <c r="A25" s="54" t="s">
        <v>425</v>
      </c>
      <c r="B25" s="54"/>
      <c r="C25" s="62" t="s">
        <v>426</v>
      </c>
      <c r="D25" s="158">
        <f>+'[1]F8-5'!H25</f>
        <v>0</v>
      </c>
      <c r="E25" s="158">
        <f>+'[2]F8-5'!K25</f>
        <v>0</v>
      </c>
      <c r="F25" s="158">
        <f>+'[3]F8-5'!H25</f>
        <v>0</v>
      </c>
      <c r="G25" s="158">
        <f t="shared" si="0"/>
        <v>0</v>
      </c>
    </row>
    <row r="26" spans="1:7" ht="14.1" customHeight="1" x14ac:dyDescent="0.2">
      <c r="A26" s="54" t="s">
        <v>427</v>
      </c>
      <c r="B26" s="54"/>
      <c r="C26" s="62" t="s">
        <v>593</v>
      </c>
      <c r="D26" s="158">
        <f>+'[1]F8-5'!H26</f>
        <v>0</v>
      </c>
      <c r="E26" s="158">
        <f>+'[2]F8-5'!K26</f>
        <v>0</v>
      </c>
      <c r="F26" s="158">
        <f>+'[3]F8-5'!H26</f>
        <v>0</v>
      </c>
      <c r="G26" s="158">
        <f t="shared" si="0"/>
        <v>0</v>
      </c>
    </row>
    <row r="27" spans="1:7" s="10" customFormat="1" ht="14.1" customHeight="1" x14ac:dyDescent="0.2">
      <c r="A27" s="55" t="s">
        <v>428</v>
      </c>
      <c r="B27" s="55"/>
      <c r="C27" s="4" t="s">
        <v>429</v>
      </c>
      <c r="D27" s="151">
        <f>+'[1]F8-5'!H27</f>
        <v>0</v>
      </c>
      <c r="E27" s="151">
        <f>+'[2]F8-5'!K27</f>
        <v>0</v>
      </c>
      <c r="F27" s="151">
        <f>+'[3]F8-5'!H27</f>
        <v>0</v>
      </c>
      <c r="G27" s="151">
        <f t="shared" si="0"/>
        <v>0</v>
      </c>
    </row>
    <row r="28" spans="1:7" ht="14.1" customHeight="1" x14ac:dyDescent="0.2">
      <c r="A28" s="56" t="s">
        <v>430</v>
      </c>
      <c r="B28" s="56"/>
      <c r="C28" s="40" t="s">
        <v>431</v>
      </c>
      <c r="D28" s="158">
        <f>+'[1]F8-5'!H28</f>
        <v>0</v>
      </c>
      <c r="E28" s="158">
        <f>+'[2]F8-5'!K28</f>
        <v>0</v>
      </c>
      <c r="F28" s="158">
        <f>+'[3]F8-5'!H28</f>
        <v>0</v>
      </c>
      <c r="G28" s="158">
        <f t="shared" si="0"/>
        <v>0</v>
      </c>
    </row>
    <row r="29" spans="1:7" ht="14.1" customHeight="1" x14ac:dyDescent="0.2">
      <c r="A29" s="56" t="s">
        <v>432</v>
      </c>
      <c r="B29" s="56"/>
      <c r="C29" s="40" t="s">
        <v>433</v>
      </c>
      <c r="D29" s="158">
        <f>+'[1]F8-5'!H29</f>
        <v>0</v>
      </c>
      <c r="E29" s="158">
        <f>+'[2]F8-5'!K29</f>
        <v>0</v>
      </c>
      <c r="F29" s="158">
        <f>+'[3]F8-5'!H29</f>
        <v>0</v>
      </c>
      <c r="G29" s="158">
        <f t="shared" si="0"/>
        <v>0</v>
      </c>
    </row>
    <row r="30" spans="1:7" ht="14.1" customHeight="1" x14ac:dyDescent="0.2">
      <c r="A30" s="56" t="s">
        <v>434</v>
      </c>
      <c r="B30" s="56"/>
      <c r="C30" s="40" t="s">
        <v>435</v>
      </c>
      <c r="D30" s="158">
        <f>+'[1]F8-5'!H30</f>
        <v>0</v>
      </c>
      <c r="E30" s="158">
        <f>+'[2]F8-5'!K30</f>
        <v>0</v>
      </c>
      <c r="F30" s="158">
        <f>+'[3]F8-5'!H30</f>
        <v>0</v>
      </c>
      <c r="G30" s="158">
        <f t="shared" si="0"/>
        <v>0</v>
      </c>
    </row>
    <row r="31" spans="1:7" x14ac:dyDescent="0.2">
      <c r="A31" s="56" t="s">
        <v>436</v>
      </c>
      <c r="B31" s="56"/>
      <c r="C31" s="40" t="s">
        <v>437</v>
      </c>
      <c r="D31" s="158">
        <f>+'[1]F8-5'!H31</f>
        <v>0</v>
      </c>
      <c r="E31" s="158">
        <f>+'[2]F8-5'!K31</f>
        <v>0</v>
      </c>
      <c r="F31" s="158">
        <f>+'[3]F8-5'!H31</f>
        <v>0</v>
      </c>
      <c r="G31" s="158">
        <f t="shared" si="0"/>
        <v>0</v>
      </c>
    </row>
    <row r="32" spans="1:7" s="10" customFormat="1" x14ac:dyDescent="0.2">
      <c r="A32" s="55" t="s">
        <v>438</v>
      </c>
      <c r="B32" s="55"/>
      <c r="C32" s="4" t="s">
        <v>439</v>
      </c>
      <c r="D32" s="151">
        <f>+'[1]F8-5'!H32</f>
        <v>195701100</v>
      </c>
      <c r="E32" s="151">
        <f>+'[2]F8-5'!K32</f>
        <v>0</v>
      </c>
      <c r="F32" s="151">
        <f>+'[3]F8-5'!H32</f>
        <v>0</v>
      </c>
      <c r="G32" s="151">
        <f t="shared" si="0"/>
        <v>195701100</v>
      </c>
    </row>
    <row r="33" spans="1:7" x14ac:dyDescent="0.2">
      <c r="A33" s="56" t="s">
        <v>440</v>
      </c>
      <c r="B33" s="56"/>
      <c r="C33" s="40" t="s">
        <v>441</v>
      </c>
      <c r="D33" s="158">
        <f>+'[1]F8-5'!H33</f>
        <v>165701100</v>
      </c>
      <c r="E33" s="158">
        <f>+'[2]F8-5'!K33</f>
        <v>0</v>
      </c>
      <c r="F33" s="158">
        <f>+'[3]F8-5'!H33</f>
        <v>0</v>
      </c>
      <c r="G33" s="158">
        <f t="shared" si="0"/>
        <v>165701100</v>
      </c>
    </row>
    <row r="34" spans="1:7" x14ac:dyDescent="0.2">
      <c r="A34" s="56" t="s">
        <v>442</v>
      </c>
      <c r="B34" s="56"/>
      <c r="C34" s="40" t="s">
        <v>443</v>
      </c>
      <c r="D34" s="158">
        <f>+'[1]F8-5'!H34</f>
        <v>0</v>
      </c>
      <c r="E34" s="158">
        <f>+'[2]F8-5'!K34</f>
        <v>0</v>
      </c>
      <c r="F34" s="158">
        <f>+'[3]F8-5'!H34</f>
        <v>0</v>
      </c>
      <c r="G34" s="158">
        <f t="shared" si="0"/>
        <v>0</v>
      </c>
    </row>
    <row r="35" spans="1:7" x14ac:dyDescent="0.2">
      <c r="A35" s="56" t="s">
        <v>444</v>
      </c>
      <c r="B35" s="56"/>
      <c r="C35" s="40" t="s">
        <v>445</v>
      </c>
      <c r="D35" s="158">
        <f>+'[1]F8-5'!H35</f>
        <v>0</v>
      </c>
      <c r="E35" s="158">
        <f>+'[2]F8-5'!K35</f>
        <v>0</v>
      </c>
      <c r="F35" s="158">
        <f>+'[3]F8-5'!H35</f>
        <v>0</v>
      </c>
      <c r="G35" s="158">
        <f t="shared" si="0"/>
        <v>0</v>
      </c>
    </row>
    <row r="36" spans="1:7" x14ac:dyDescent="0.2">
      <c r="A36" s="56" t="s">
        <v>446</v>
      </c>
      <c r="B36" s="56"/>
      <c r="C36" s="40" t="s">
        <v>594</v>
      </c>
      <c r="D36" s="158">
        <f>+'[1]F8-5'!H36</f>
        <v>0</v>
      </c>
      <c r="E36" s="158">
        <f>+'[2]F8-5'!K36</f>
        <v>0</v>
      </c>
      <c r="F36" s="158">
        <f>+'[3]F8-5'!H36</f>
        <v>0</v>
      </c>
      <c r="G36" s="158">
        <f t="shared" si="0"/>
        <v>0</v>
      </c>
    </row>
    <row r="37" spans="1:7" x14ac:dyDescent="0.2">
      <c r="A37" s="56" t="s">
        <v>447</v>
      </c>
      <c r="B37" s="56"/>
      <c r="C37" s="62" t="s">
        <v>448</v>
      </c>
      <c r="D37" s="158">
        <f>+'[1]F8-5'!H37</f>
        <v>0</v>
      </c>
      <c r="E37" s="158">
        <f>+'[2]F8-5'!K37</f>
        <v>0</v>
      </c>
      <c r="F37" s="158">
        <f>+'[3]F8-5'!H37</f>
        <v>0</v>
      </c>
      <c r="G37" s="158">
        <f t="shared" si="0"/>
        <v>0</v>
      </c>
    </row>
    <row r="38" spans="1:7" x14ac:dyDescent="0.2">
      <c r="A38" s="56" t="s">
        <v>449</v>
      </c>
      <c r="B38" s="56"/>
      <c r="C38" s="40" t="s">
        <v>613</v>
      </c>
      <c r="D38" s="158">
        <f>+'[1]F8-5'!H38</f>
        <v>30000000</v>
      </c>
      <c r="E38" s="158">
        <f>+'[2]F8-5'!K38</f>
        <v>0</v>
      </c>
      <c r="F38" s="158">
        <f>+'[3]F8-5'!H38</f>
        <v>0</v>
      </c>
      <c r="G38" s="158">
        <f t="shared" si="0"/>
        <v>30000000</v>
      </c>
    </row>
    <row r="39" spans="1:7" s="10" customFormat="1" x14ac:dyDescent="0.2">
      <c r="A39" s="55" t="s">
        <v>450</v>
      </c>
      <c r="B39" s="55"/>
      <c r="C39" s="4" t="s">
        <v>451</v>
      </c>
      <c r="D39" s="158">
        <f>+'[1]F8-5'!H39</f>
        <v>0</v>
      </c>
      <c r="E39" s="158">
        <f>+'[2]F8-5'!K39</f>
        <v>0</v>
      </c>
      <c r="F39" s="158">
        <f>+'[3]F8-5'!H39</f>
        <v>0</v>
      </c>
      <c r="G39" s="158">
        <f t="shared" si="0"/>
        <v>0</v>
      </c>
    </row>
    <row r="40" spans="1:7" x14ac:dyDescent="0.2">
      <c r="A40" s="56" t="s">
        <v>452</v>
      </c>
      <c r="B40" s="56"/>
      <c r="C40" s="40" t="s">
        <v>453</v>
      </c>
      <c r="D40" s="158">
        <f>+'[1]F8-5'!H40</f>
        <v>0</v>
      </c>
      <c r="E40" s="158">
        <f>+'[2]F8-5'!K40</f>
        <v>0</v>
      </c>
      <c r="F40" s="158">
        <f>+'[3]F8-5'!H40</f>
        <v>0</v>
      </c>
      <c r="G40" s="158">
        <f t="shared" si="0"/>
        <v>0</v>
      </c>
    </row>
    <row r="41" spans="1:7" x14ac:dyDescent="0.2">
      <c r="A41" s="56" t="s">
        <v>454</v>
      </c>
      <c r="B41" s="56"/>
      <c r="C41" s="40" t="s">
        <v>455</v>
      </c>
      <c r="D41" s="158">
        <f>+'[1]F8-5'!H41</f>
        <v>0</v>
      </c>
      <c r="E41" s="158">
        <f>+'[2]F8-5'!K41</f>
        <v>0</v>
      </c>
      <c r="F41" s="158">
        <f>+'[3]F8-5'!H41</f>
        <v>0</v>
      </c>
      <c r="G41" s="158">
        <f t="shared" si="0"/>
        <v>0</v>
      </c>
    </row>
    <row r="42" spans="1:7" x14ac:dyDescent="0.2">
      <c r="A42" s="56" t="s">
        <v>456</v>
      </c>
      <c r="B42" s="56"/>
      <c r="C42" s="40" t="s">
        <v>457</v>
      </c>
      <c r="D42" s="158">
        <f>+'[1]F8-5'!H42</f>
        <v>0</v>
      </c>
      <c r="E42" s="158">
        <f>+'[2]F8-5'!K42</f>
        <v>0</v>
      </c>
      <c r="F42" s="158">
        <f>+'[3]F8-5'!H42</f>
        <v>0</v>
      </c>
      <c r="G42" s="158">
        <f t="shared" si="0"/>
        <v>0</v>
      </c>
    </row>
    <row r="43" spans="1:7" x14ac:dyDescent="0.2">
      <c r="A43" s="56" t="s">
        <v>458</v>
      </c>
      <c r="B43" s="56"/>
      <c r="C43" s="40" t="s">
        <v>459</v>
      </c>
      <c r="D43" s="156">
        <f>+'[1]F8-5'!H43</f>
        <v>0</v>
      </c>
      <c r="E43" s="156">
        <f>+'[2]F8-5'!K43</f>
        <v>0</v>
      </c>
      <c r="F43" s="156">
        <f>+'[3]F8-5'!H43</f>
        <v>0</v>
      </c>
      <c r="G43" s="156">
        <f t="shared" si="0"/>
        <v>0</v>
      </c>
    </row>
    <row r="44" spans="1:7" s="10" customFormat="1" x14ac:dyDescent="0.2">
      <c r="A44" s="55" t="s">
        <v>460</v>
      </c>
      <c r="B44" s="55"/>
      <c r="C44" s="4" t="s">
        <v>461</v>
      </c>
      <c r="D44" s="156">
        <f>+'[1]F8-5'!H44</f>
        <v>0</v>
      </c>
      <c r="E44" s="156">
        <f>+'[2]F8-5'!K44</f>
        <v>0</v>
      </c>
      <c r="F44" s="156">
        <f>+'[3]F8-5'!H44</f>
        <v>0</v>
      </c>
      <c r="G44" s="156">
        <f t="shared" si="0"/>
        <v>0</v>
      </c>
    </row>
    <row r="45" spans="1:7" x14ac:dyDescent="0.2">
      <c r="A45" s="56" t="s">
        <v>462</v>
      </c>
      <c r="B45" s="56"/>
      <c r="C45" s="40" t="s">
        <v>463</v>
      </c>
      <c r="D45" s="156">
        <f>+'[1]F8-5'!H45</f>
        <v>0</v>
      </c>
      <c r="E45" s="156">
        <f>+'[2]F8-5'!K45</f>
        <v>0</v>
      </c>
      <c r="F45" s="156">
        <f>+'[3]F8-5'!H45</f>
        <v>0</v>
      </c>
      <c r="G45" s="156">
        <f t="shared" si="0"/>
        <v>0</v>
      </c>
    </row>
    <row r="46" spans="1:7" s="10" customFormat="1" x14ac:dyDescent="0.2">
      <c r="A46" s="55" t="s">
        <v>464</v>
      </c>
      <c r="B46" s="55"/>
      <c r="C46" s="4" t="s">
        <v>465</v>
      </c>
      <c r="D46" s="153">
        <f>+'[1]F8-5'!H46</f>
        <v>6000000</v>
      </c>
      <c r="E46" s="153">
        <f>+'[2]F8-5'!K46</f>
        <v>0</v>
      </c>
      <c r="F46" s="153">
        <f>+'[3]F8-5'!H46</f>
        <v>0</v>
      </c>
      <c r="G46" s="153">
        <f t="shared" si="0"/>
        <v>6000000</v>
      </c>
    </row>
    <row r="47" spans="1:7" x14ac:dyDescent="0.2">
      <c r="A47" s="56" t="s">
        <v>466</v>
      </c>
      <c r="B47" s="56"/>
      <c r="C47" s="62" t="s">
        <v>467</v>
      </c>
      <c r="D47" s="156">
        <f>+'[1]F8-5'!H47</f>
        <v>6000000</v>
      </c>
      <c r="E47" s="156">
        <f>+'[2]F8-5'!K47</f>
        <v>0</v>
      </c>
      <c r="F47" s="156">
        <f>+'[3]F8-5'!H47</f>
        <v>0</v>
      </c>
      <c r="G47" s="156">
        <f t="shared" si="0"/>
        <v>6000000</v>
      </c>
    </row>
    <row r="48" spans="1:7" x14ac:dyDescent="0.2">
      <c r="A48" s="56" t="s">
        <v>468</v>
      </c>
      <c r="B48" s="56"/>
      <c r="C48" s="62" t="s">
        <v>469</v>
      </c>
      <c r="D48" s="156">
        <f>+'[1]F8-5'!H48</f>
        <v>0</v>
      </c>
      <c r="E48" s="156">
        <f>+'[2]F8-5'!K48</f>
        <v>0</v>
      </c>
      <c r="F48" s="156">
        <f>+'[3]F8-5'!H48</f>
        <v>0</v>
      </c>
      <c r="G48" s="156">
        <f t="shared" si="0"/>
        <v>0</v>
      </c>
    </row>
    <row r="49" spans="1:7" s="10" customFormat="1" x14ac:dyDescent="0.2">
      <c r="A49" s="55" t="s">
        <v>470</v>
      </c>
      <c r="B49" s="55"/>
      <c r="C49" s="4" t="s">
        <v>471</v>
      </c>
      <c r="D49" s="161">
        <f>+'[1]F8-5'!H49</f>
        <v>0</v>
      </c>
      <c r="E49" s="161">
        <f>+'[2]F8-5'!K49</f>
        <v>0</v>
      </c>
      <c r="F49" s="161">
        <f>+'[3]F8-5'!H49</f>
        <v>0</v>
      </c>
      <c r="G49" s="161">
        <f t="shared" si="0"/>
        <v>0</v>
      </c>
    </row>
    <row r="50" spans="1:7" x14ac:dyDescent="0.2">
      <c r="A50" s="56" t="s">
        <v>472</v>
      </c>
      <c r="B50" s="56"/>
      <c r="C50" s="40" t="s">
        <v>473</v>
      </c>
      <c r="D50" s="156">
        <f>+'[1]F8-5'!H50</f>
        <v>0</v>
      </c>
      <c r="E50" s="156">
        <f>+'[2]F8-5'!K50</f>
        <v>0</v>
      </c>
      <c r="F50" s="156">
        <f>+'[3]F8-5'!H50</f>
        <v>0</v>
      </c>
      <c r="G50" s="156">
        <f t="shared" si="0"/>
        <v>0</v>
      </c>
    </row>
    <row r="51" spans="1:7" x14ac:dyDescent="0.2">
      <c r="A51" s="56" t="s">
        <v>474</v>
      </c>
      <c r="B51" s="56"/>
      <c r="C51" s="40" t="s">
        <v>475</v>
      </c>
      <c r="D51" s="156">
        <f>+'[1]F8-5'!H51</f>
        <v>0</v>
      </c>
      <c r="E51" s="156">
        <f>+'[2]F8-5'!K51</f>
        <v>0</v>
      </c>
      <c r="F51" s="156">
        <f>+'[3]F8-5'!H51</f>
        <v>0</v>
      </c>
      <c r="G51" s="156">
        <f t="shared" si="0"/>
        <v>0</v>
      </c>
    </row>
  </sheetData>
  <mergeCells count="7">
    <mergeCell ref="G12:G13"/>
    <mergeCell ref="E12:E13"/>
    <mergeCell ref="D12:D13"/>
    <mergeCell ref="A8:C8"/>
    <mergeCell ref="B12:C12"/>
    <mergeCell ref="B13:C13"/>
    <mergeCell ref="F12:F13"/>
  </mergeCells>
  <phoneticPr fontId="0" type="noConversion"/>
  <printOptions horizontalCentered="1"/>
  <pageMargins left="0.39370078740157483" right="0.39370078740157483" top="0.47244094488188981" bottom="0.39370078740157483" header="0.98425196850393704" footer="0"/>
  <pageSetup scale="70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6</vt:i4>
      </vt:variant>
    </vt:vector>
  </HeadingPairs>
  <TitlesOfParts>
    <vt:vector size="24" baseType="lpstr">
      <vt:lpstr>F2</vt:lpstr>
      <vt:lpstr>F5</vt:lpstr>
      <vt:lpstr>F7</vt:lpstr>
      <vt:lpstr>F9A</vt:lpstr>
      <vt:lpstr>F8-1</vt:lpstr>
      <vt:lpstr>F8-2</vt:lpstr>
      <vt:lpstr>F8-3</vt:lpstr>
      <vt:lpstr>F8-4</vt:lpstr>
      <vt:lpstr>F8-5</vt:lpstr>
      <vt:lpstr>F9</vt:lpstr>
      <vt:lpstr>F9 (EL)</vt:lpstr>
      <vt:lpstr>Hoja3</vt:lpstr>
      <vt:lpstr>F11-3</vt:lpstr>
      <vt:lpstr>F11-7</vt:lpstr>
      <vt:lpstr>F12</vt:lpstr>
      <vt:lpstr>F12-1</vt:lpstr>
      <vt:lpstr>Hoja1</vt:lpstr>
      <vt:lpstr>Hoja2</vt:lpstr>
      <vt:lpstr>'F11-7'!Área_de_impresión</vt:lpstr>
      <vt:lpstr>'F7'!Área_de_impresión</vt:lpstr>
      <vt:lpstr>'F8-1'!Área_de_impresión</vt:lpstr>
      <vt:lpstr>'F8-2'!Área_de_impresión</vt:lpstr>
      <vt:lpstr>'F8-3'!Área_de_impresión</vt:lpstr>
      <vt:lpstr>'F8-5'!Área_de_impresión</vt:lpstr>
    </vt:vector>
  </TitlesOfParts>
  <Company>PRESUPUESTO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Ólger Bogantes Calvo.</dc:creator>
  <cp:lastModifiedBy>Ana Marcela Avalos Mora</cp:lastModifiedBy>
  <cp:lastPrinted>2018-05-18T22:23:10Z</cp:lastPrinted>
  <dcterms:created xsi:type="dcterms:W3CDTF">2005-04-29T21:13:43Z</dcterms:created>
  <dcterms:modified xsi:type="dcterms:W3CDTF">2021-10-21T14:41:17Z</dcterms:modified>
</cp:coreProperties>
</file>