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GR-YorlenyEL\Dirección adminsitrativa\Datos abiertos\Ejecución\"/>
    </mc:Choice>
  </mc:AlternateContent>
  <xr:revisionPtr revIDLastSave="0" documentId="13_ncr:1_{4360B24F-2A14-4439-BBF6-E69812233308}" xr6:coauthVersionLast="47" xr6:coauthVersionMax="47" xr10:uidLastSave="{00000000-0000-0000-0000-000000000000}"/>
  <bookViews>
    <workbookView xWindow="-24120" yWindow="2145" windowWidth="24240" windowHeight="13020" xr2:uid="{00000000-000D-0000-FFFF-FFFF00000000}"/>
  </bookViews>
  <sheets>
    <sheet name="RESUMEN TOTAL" sheetId="4" r:id="rId1"/>
    <sheet name="Programa 788" sheetId="1" r:id="rId2"/>
    <sheet name="Programa 791" sheetId="2" r:id="rId3"/>
    <sheet name="Programa 79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H6" i="4"/>
  <c r="G6" i="4"/>
  <c r="F6" i="4"/>
  <c r="E6" i="4"/>
  <c r="D6" i="4"/>
  <c r="C6" i="4"/>
  <c r="D10" i="4"/>
  <c r="E10" i="4"/>
  <c r="F10" i="4"/>
  <c r="G10" i="4"/>
  <c r="H10" i="4"/>
  <c r="I10" i="4"/>
  <c r="C10" i="4"/>
  <c r="C9" i="4"/>
  <c r="C8" i="4"/>
  <c r="C7" i="4"/>
  <c r="I9" i="4" l="1"/>
  <c r="I8" i="4"/>
  <c r="I7" i="4"/>
  <c r="H9" i="4"/>
  <c r="H8" i="4"/>
  <c r="H7" i="4"/>
  <c r="G9" i="4"/>
  <c r="G8" i="4"/>
  <c r="G7" i="4"/>
  <c r="G11" i="4" s="1"/>
  <c r="F9" i="4"/>
  <c r="F8" i="4"/>
  <c r="F7" i="4"/>
  <c r="E9" i="4"/>
  <c r="E8" i="4"/>
  <c r="E7" i="4"/>
  <c r="D9" i="4"/>
  <c r="D8" i="4"/>
  <c r="D7" i="4"/>
  <c r="H11" i="4" l="1"/>
  <c r="E11" i="4"/>
  <c r="I11" i="4"/>
  <c r="F11" i="4"/>
  <c r="D11" i="4"/>
  <c r="C6" i="3" l="1"/>
  <c r="C6" i="2"/>
  <c r="C6" i="1"/>
  <c r="J6" i="4"/>
  <c r="J10" i="4"/>
  <c r="J9" i="4"/>
  <c r="J8" i="4"/>
  <c r="J7" i="4"/>
  <c r="D6" i="3"/>
  <c r="C11" i="4" l="1"/>
  <c r="J11" i="4" s="1"/>
</calcChain>
</file>

<file path=xl/sharedStrings.xml><?xml version="1.0" encoding="utf-8"?>
<sst xmlns="http://schemas.openxmlformats.org/spreadsheetml/2006/main" count="474" uniqueCount="227">
  <si>
    <t>Ejecución Presupuestaria de Egresos</t>
  </si>
  <si>
    <t>MINISTERIO DE HACIENDA - CONTABILIDAD NACIONAL</t>
  </si>
  <si>
    <t>| Fondos         de 001                  a 280 |</t>
  </si>
  <si>
    <t>Subpartida</t>
  </si>
  <si>
    <t>Descripción</t>
  </si>
  <si>
    <t>FF</t>
  </si>
  <si>
    <t>Ley Presupuesto</t>
  </si>
  <si>
    <t>Apropiación actual</t>
  </si>
  <si>
    <t>Disponible presupuestario</t>
  </si>
  <si>
    <t>Solicitado</t>
  </si>
  <si>
    <t>Compromet.</t>
  </si>
  <si>
    <t>Rec. Merc</t>
  </si>
  <si>
    <t>Devengado</t>
  </si>
  <si>
    <t>Pagado</t>
  </si>
  <si>
    <t>001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</si>
  <si>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</si>
  <si>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</si>
  <si>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</si>
  <si>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</si>
  <si>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</si>
  <si>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</si>
  <si>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</si>
  <si>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</si>
  <si>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</si>
  <si>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</si>
  <si>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</si>
  <si>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</si>
  <si>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</si>
  <si>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</si>
  <si>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</si>
  <si>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</si>
  <si>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</si>
  <si>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</si>
  <si>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</si>
  <si>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</si>
  <si>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</si>
  <si>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E0040120078800</t>
  </si>
  <si>
    <t>CCSS CONTRIBUCION PATRONAL SEGURO SALUD (CONTRIBUCION PATRONAL SEGURO DE SALUD, SEGUN LEY NO. 17 DEL 22 DE OCTUBRE DE 1943, LEY</t>
  </si>
  <si>
    <t>E0040520078800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</si>
  <si>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</si>
  <si>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</si>
  <si>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</si>
  <si>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E0050120078800</t>
  </si>
  <si>
    <t>CCSS CONTRIBUCION PATRONAL SEGURO PENSIONES (CONTRIBUCION PATRONAL SEGURO DE PENSIONES, SEGUN LEY NO. 17 DEL 22 DE OCTUBRE DE 1943, LEY</t>
  </si>
  <si>
    <t>E0050220078800</t>
  </si>
  <si>
    <t>CCSS APORTE PATRONAL REGIMEN PENSIONES (APORTE PATRONAL AL REGIMEN DE PENSIONES, SEGUN LEY DE PROTECCION AL TRABAJADOR NO. 7983 DEL 16</t>
  </si>
  <si>
    <t>E0050320078800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</si>
  <si>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</si>
  <si>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</si>
  <si>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</si>
  <si>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</si>
  <si>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</si>
  <si>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</si>
  <si>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</si>
  <si>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</si>
  <si>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</si>
  <si>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</si>
  <si>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</si>
  <si>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</si>
  <si>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</si>
  <si>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</si>
  <si>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</si>
  <si>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</si>
  <si>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</si>
  <si>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</si>
  <si>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</si>
  <si>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</si>
  <si>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</si>
  <si>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</si>
  <si>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</si>
  <si>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</si>
  <si>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</si>
  <si>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</si>
  <si>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</si>
  <si>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</si>
  <si>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</si>
  <si>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</si>
  <si>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</si>
  <si>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</si>
  <si>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</si>
  <si>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</si>
  <si>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</si>
  <si>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E-10307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</si>
  <si>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</si>
  <si>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</si>
  <si>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</si>
  <si>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</si>
  <si>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</si>
  <si>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</si>
  <si>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</si>
  <si>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</si>
  <si>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</si>
  <si>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</si>
  <si>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</si>
  <si>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</si>
  <si>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</si>
  <si>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</si>
  <si>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</si>
  <si>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</si>
  <si>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E-108</t>
  </si>
  <si>
    <t>MANTENIMIENTO Y REPARACION</t>
  </si>
  <si>
    <t>E-10801</t>
  </si>
  <si>
    <t>MANTENIMIENTO DE EDIFICIOS, LOCALES Y TERRENOS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</si>
  <si>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</si>
  <si>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</si>
  <si>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</si>
  <si>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</si>
  <si>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</si>
  <si>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</si>
  <si>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</si>
  <si>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</si>
  <si>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</si>
  <si>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</si>
  <si>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</si>
  <si>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</si>
  <si>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</si>
  <si>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</si>
  <si>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</si>
  <si>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</si>
  <si>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</si>
  <si>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</si>
  <si>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</si>
  <si>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</si>
  <si>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</si>
  <si>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</si>
  <si>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</si>
  <si>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</si>
  <si>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</si>
  <si>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</si>
  <si>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</si>
  <si>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</si>
  <si>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</si>
  <si>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</si>
  <si>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</si>
  <si>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</si>
  <si>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</si>
  <si>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</si>
  <si>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</si>
  <si>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</si>
  <si>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</si>
  <si>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</si>
  <si>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</si>
  <si>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</si>
  <si>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</si>
  <si>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</si>
  <si>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</si>
  <si>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</si>
  <si>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</si>
  <si>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</si>
  <si>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</si>
  <si>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</si>
  <si>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</si>
  <si>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</si>
  <si>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</si>
  <si>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</si>
  <si>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</si>
  <si>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</si>
  <si>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</si>
  <si>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</si>
  <si>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</si>
  <si>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</si>
  <si>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</si>
  <si>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</si>
  <si>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E-29906</t>
  </si>
  <si>
    <t>UTILES Y MATERIALES DE RESGUARDO Y SEGURIDAD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</si>
  <si>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</si>
  <si>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</si>
  <si>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</si>
  <si>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</si>
  <si>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</si>
  <si>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</si>
  <si>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</si>
  <si>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</si>
  <si>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</si>
  <si>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</si>
  <si>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E-50105</t>
  </si>
  <si>
    <t>EQUIPO Y PROGRAMAS DE COMPUTO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</si>
  <si>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</si>
  <si>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</si>
  <si>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</si>
  <si>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</si>
  <si>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</si>
  <si>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</si>
  <si>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</si>
  <si>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</si>
  <si>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</si>
  <si>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</si>
  <si>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E6010320078800</t>
  </si>
  <si>
    <t>CCSS CONTRIBUCION ESTATAL SEGURO PENSIONES (CONTRIBUCION ESTATAL AL SEGURO DE PENSIONES, SEGUN LEY NO. 17 DEL 22 DE OCTUBRE DE 1943, LEY</t>
  </si>
  <si>
    <t>E6010320278800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</si>
  <si>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</si>
  <si>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</si>
  <si>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</si>
  <si>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</si>
  <si>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</si>
  <si>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</si>
  <si>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</si>
  <si>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</si>
  <si>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</si>
  <si>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</si>
  <si>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</si>
  <si>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TOTALES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</si>
  <si>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</si>
  <si>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</si>
  <si>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</si>
  <si>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</si>
  <si>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</si>
  <si>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</si>
  <si>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</si>
  <si>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</si>
  <si>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</si>
  <si>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</si>
  <si>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</si>
  <si>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</si>
  <si>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</si>
  <si>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</si>
  <si>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I Trimestre - Programa 793 Prevención, Detección y Combate de la Corrupción</t>
  </si>
  <si>
    <t>PROCURADURÍA GENERAL DE LA REPÚBLICA</t>
  </si>
  <si>
    <t>Partida</t>
  </si>
  <si>
    <t>Comprometido</t>
  </si>
  <si>
    <t>RESUMEN</t>
  </si>
  <si>
    <t>Nievel de Ejecución</t>
  </si>
  <si>
    <t>Programa 788 Actividades comunes</t>
  </si>
  <si>
    <t>SERVICIOS DE TECNOLOGIAS DE INFORMACIÓN</t>
  </si>
  <si>
    <t xml:space="preserve"> Programa 791 Defensa del Estado y Asistencia Jurídica al Sector Público</t>
  </si>
  <si>
    <t>EJECUCIÓN TOTAL 2021</t>
  </si>
  <si>
    <t>Nivel de Ejecucion: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</si>
</sst>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2" fillId="0" borderId="0" xfId="0" applyFont="1" applyAlignment="1">
      <alignment horizontal="center" vertical="center" wrapText="1"/>
    </xf>
    <xf numFmtId="43" fontId="5" fillId="0" borderId="0" xfId="1" applyFont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0" fontId="5" fillId="0" borderId="0" xfId="0" applyFont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0" fillId="0" borderId="0" xfId="0" applyAlignment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9" fontId="0" fillId="0" borderId="2" xfId="2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9" fontId="2" fillId="5" borderId="2" xfId="2" applyFont="1" applyFill="1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B13" sqref="B13:I16"/>
    </sheetView>
  </sheetViews>
  <sheetFormatPr baseColWidth="10" defaultRowHeight="14.4" x14ac:dyDescent="0.3"/>
  <cols>
    <col min="2" max="2" width="28.109375" bestFit="1" customWidth="1"/>
    <col min="3" max="9" width="18.6640625" customWidth="1"/>
  </cols>
  <sheetData>
    <row r="1" spans="1:10" x14ac:dyDescent="0.3">
      <c r="A1" s="30" t="s">
        <v>217</v>
      </c>
      <c r="B1" s="30"/>
      <c r="C1" s="30"/>
      <c r="D1" s="30"/>
      <c r="E1" s="30"/>
      <c r="F1" s="30"/>
      <c r="G1" s="30"/>
      <c r="H1" s="30"/>
      <c r="I1" s="30"/>
    </row>
    <row r="2" spans="1:10" x14ac:dyDescent="0.3">
      <c r="A2" s="30" t="s">
        <v>225</v>
      </c>
      <c r="B2" s="30"/>
      <c r="C2" s="30"/>
      <c r="D2" s="30"/>
      <c r="E2" s="30"/>
      <c r="F2" s="30"/>
      <c r="G2" s="30"/>
      <c r="H2" s="30"/>
      <c r="I2" s="30"/>
    </row>
    <row r="3" spans="1:10" x14ac:dyDescent="0.3">
      <c r="A3" s="30" t="s">
        <v>220</v>
      </c>
      <c r="B3" s="30"/>
      <c r="C3" s="30"/>
      <c r="D3" s="30"/>
      <c r="E3" s="30"/>
      <c r="F3" s="30"/>
      <c r="G3" s="30"/>
      <c r="H3" s="30"/>
      <c r="I3" s="30"/>
    </row>
    <row r="5" spans="1:10" s="3" customFormat="1" ht="28.8" x14ac:dyDescent="0.3">
      <c r="A5" s="20" t="s">
        <v>218</v>
      </c>
      <c r="B5" s="20" t="s">
        <v>4</v>
      </c>
      <c r="C5" s="21" t="s">
        <v>7</v>
      </c>
      <c r="D5" s="21" t="s">
        <v>9</v>
      </c>
      <c r="E5" s="21" t="s">
        <v>219</v>
      </c>
      <c r="F5" s="21" t="s">
        <v>11</v>
      </c>
      <c r="G5" s="21" t="s">
        <v>12</v>
      </c>
      <c r="H5" s="21" t="s">
        <v>13</v>
      </c>
      <c r="I5" s="21" t="s">
        <v>8</v>
      </c>
      <c r="J5" s="21" t="s">
        <v>221</v>
      </c>
    </row>
    <row r="6" spans="1:10" x14ac:dyDescent="0.3">
      <c r="A6" s="22">
        <v>0</v>
      </c>
      <c r="B6" s="23" t="s">
        <v>16</v>
      </c>
      <c r="C6" s="24">
        <f>+(VLOOKUP('RESUMEN TOTAL'!$B6,'Programa 788'!$B$8:$K$101,4,FALSE))+(VLOOKUP('RESUMEN TOTAL'!$B6,'Programa 791'!$B$8:$K$101,4,FALSE))++(VLOOKUP('RESUMEN TOTAL'!$B6,'Programa 793'!$B$8:$K$101,4,FALSE))</f>
        <v>9585394511</v>
      </c>
      <c r="D6" s="24">
        <f>+(VLOOKUP('RESUMEN TOTAL'!$B6,'Programa 788'!$B$8:$K$101,5,FALSE))+(VLOOKUP('RESUMEN TOTAL'!$B6,'Programa 791'!$B$8:$K$101,5,FALSE))++(VLOOKUP('RESUMEN TOTAL'!$B6,'Programa 793'!$B$8:$K$101,5,FALSE))</f>
        <v>0</v>
      </c>
      <c r="E6" s="24">
        <f>+(VLOOKUP('RESUMEN TOTAL'!$B6,'Programa 788'!$B$8:$K$101,6,FALSE))+(VLOOKUP('RESUMEN TOTAL'!$B6,'Programa 791'!$B$8:$K$101,6,FALSE))++(VLOOKUP('RESUMEN TOTAL'!$B6,'Programa 793'!$B$8:$K$101,6,FALSE))</f>
        <v>0</v>
      </c>
      <c r="F6" s="24">
        <f>+(VLOOKUP('RESUMEN TOTAL'!$B6,'Programa 788'!$B$8:$K$101,7,FALSE))+(VLOOKUP('RESUMEN TOTAL'!$B6,'Programa 791'!$B$8:$K$101,7,FALSE))++(VLOOKUP('RESUMEN TOTAL'!$B6,'Programa 793'!$B$8:$K$101,7,FALSE))</f>
        <v>0</v>
      </c>
      <c r="G6" s="24">
        <f>+(VLOOKUP('RESUMEN TOTAL'!$B6,'Programa 788'!$B$8:$K$101,8,FALSE))+(VLOOKUP('RESUMEN TOTAL'!$B6,'Programa 791'!$B$8:$K$101,8,FALSE))++(VLOOKUP('RESUMEN TOTAL'!$B6,'Programa 793'!$B$8:$K$101,8,FALSE))</f>
        <v>9156841889.4899998</v>
      </c>
      <c r="H6" s="24">
        <f>+(VLOOKUP('RESUMEN TOTAL'!$B6,'Programa 788'!$B$8:$K$101,9,FALSE))+(VLOOKUP('RESUMEN TOTAL'!$B6,'Programa 791'!$B$8:$K$101,9,FALSE))++(VLOOKUP('RESUMEN TOTAL'!$B6,'Programa 793'!$B$8:$K$101,9,FALSE))</f>
        <v>9156841889.4899998</v>
      </c>
      <c r="I6" s="24">
        <f>+(VLOOKUP('RESUMEN TOTAL'!$B6,'Programa 788'!$B$8:$K$101,10,FALSE))+(VLOOKUP('RESUMEN TOTAL'!$B6,'Programa 791'!$B$8:$K$101,10,FALSE))++(VLOOKUP('RESUMEN TOTAL'!$B6,'Programa 793'!$B$8:$K$101,10,FALSE))</f>
        <v>428552621.50999999</v>
      </c>
      <c r="J6" s="25">
        <f>+G6/C6</f>
        <v>0.95529108154930897</v>
      </c>
    </row>
    <row r="7" spans="1:10" x14ac:dyDescent="0.3">
      <c r="A7" s="22">
        <v>1</v>
      </c>
      <c r="B7" s="23" t="s">
        <v>49</v>
      </c>
      <c r="C7" s="24">
        <f>+(VLOOKUP('RESUMEN TOTAL'!$B7,'Programa 788'!$B$8:$K$101,4,FALSE))+(VLOOKUP('RESUMEN TOTAL'!$B7,'Programa 793'!$B$8:$K$101,4,FALSE))</f>
        <v>1137193346</v>
      </c>
      <c r="D7" s="24">
        <f>+(VLOOKUP('RESUMEN TOTAL'!$B7,'Programa 788'!$B$8:$K$101,5,FALSE))+(VLOOKUP('RESUMEN TOTAL'!$B7,'Programa 793'!$B$8:$K$101,5,FALSE))</f>
        <v>0</v>
      </c>
      <c r="E7" s="24">
        <f>+(VLOOKUP('RESUMEN TOTAL'!$B7,'Programa 788'!$B$8:$K$101,6,FALSE))+(VLOOKUP('RESUMEN TOTAL'!$B7,'Programa 793'!$B$8:$K$101,6,FALSE))</f>
        <v>26450389.510000002</v>
      </c>
      <c r="F7" s="24">
        <f>+(VLOOKUP('RESUMEN TOTAL'!$B7,'Programa 788'!$B$8:$K$101,7,FALSE))+(VLOOKUP('RESUMEN TOTAL'!$B7,'Programa 793'!$B$8:$K$101,7,FALSE))</f>
        <v>0</v>
      </c>
      <c r="G7" s="24">
        <f>+(VLOOKUP('RESUMEN TOTAL'!$B7,'Programa 788'!$B$8:$K$101,8,FALSE))+(VLOOKUP('RESUMEN TOTAL'!$B7,'Programa 793'!$B$8:$K$101,8,FALSE))</f>
        <v>989835951.24000001</v>
      </c>
      <c r="H7" s="24">
        <f>+(VLOOKUP('RESUMEN TOTAL'!$B7,'Programa 788'!$B$8:$K$101,9,FALSE))+(VLOOKUP('RESUMEN TOTAL'!$B7,'Programa 793'!$B$8:$K$101,9,FALSE))</f>
        <v>861862294.54999995</v>
      </c>
      <c r="I7" s="24">
        <f>+(VLOOKUP('RESUMEN TOTAL'!$B7,'Programa 788'!$B$8:$K$101,10,FALSE))+(VLOOKUP('RESUMEN TOTAL'!$B7,'Programa 793'!$B$8:$K$101,10,FALSE))</f>
        <v>120907005.25</v>
      </c>
      <c r="J7" s="25">
        <f t="shared" ref="J7:J10" si="0">+G7/C7</f>
        <v>0.87042010465650399</v>
      </c>
    </row>
    <row r="8" spans="1:10" x14ac:dyDescent="0.3">
      <c r="A8" s="22">
        <v>2</v>
      </c>
      <c r="B8" s="23" t="s">
        <v>126</v>
      </c>
      <c r="C8" s="24">
        <f>+(VLOOKUP('RESUMEN TOTAL'!$B8,'Programa 788'!$B$8:$K$101,4,FALSE))</f>
        <v>21337150</v>
      </c>
      <c r="D8" s="24">
        <f>+(VLOOKUP('RESUMEN TOTAL'!$B8,'Programa 788'!$B$8:$K$101,5,FALSE))</f>
        <v>0</v>
      </c>
      <c r="E8" s="24">
        <f>+(VLOOKUP('RESUMEN TOTAL'!$B8,'Programa 788'!$B$8:$K$101,6,FALSE))</f>
        <v>1516146</v>
      </c>
      <c r="F8" s="24">
        <f>+(VLOOKUP('RESUMEN TOTAL'!$B8,'Programa 788'!$B$8:$K$101,7,FALSE))</f>
        <v>0</v>
      </c>
      <c r="G8" s="24">
        <f>+(VLOOKUP('RESUMEN TOTAL'!$B8,'Programa 788'!$B$8:$K$101,8,FALSE))</f>
        <v>16699294.470000001</v>
      </c>
      <c r="H8" s="24">
        <f>+(VLOOKUP('RESUMEN TOTAL'!$B8,'Programa 788'!$B$8:$K$101,9,FALSE))</f>
        <v>13985917.77</v>
      </c>
      <c r="I8" s="24">
        <f>+(VLOOKUP('RESUMEN TOTAL'!$B8,'Programa 788'!$B$8:$K$101,10,FALSE))</f>
        <v>3121709.53</v>
      </c>
      <c r="J8" s="25">
        <f t="shared" si="0"/>
        <v>0.78263940919944797</v>
      </c>
    </row>
    <row r="9" spans="1:10" x14ac:dyDescent="0.3">
      <c r="A9" s="22">
        <v>5</v>
      </c>
      <c r="B9" s="23" t="s">
        <v>168</v>
      </c>
      <c r="C9" s="24">
        <f>+(VLOOKUP('RESUMEN TOTAL'!$B9,'Programa 788'!$B$8:$K$101,4,FALSE))</f>
        <v>35042500</v>
      </c>
      <c r="D9" s="24">
        <f>+(VLOOKUP('RESUMEN TOTAL'!$B9,'Programa 788'!$B$8:$K$101,5,FALSE))</f>
        <v>0</v>
      </c>
      <c r="E9" s="24">
        <f>+(VLOOKUP('RESUMEN TOTAL'!$B9,'Programa 788'!$B$8:$K$101,6,FALSE))</f>
        <v>0</v>
      </c>
      <c r="F9" s="24">
        <f>+(VLOOKUP('RESUMEN TOTAL'!$B9,'Programa 788'!$B$8:$K$101,7,FALSE))</f>
        <v>0</v>
      </c>
      <c r="G9" s="24">
        <f>+(VLOOKUP('RESUMEN TOTAL'!$B9,'Programa 788'!$B$8:$K$101,8,FALSE))</f>
        <v>32991604.219999999</v>
      </c>
      <c r="H9" s="24">
        <f>+(VLOOKUP('RESUMEN TOTAL'!$B9,'Programa 788'!$B$8:$K$101,9,FALSE))</f>
        <v>16035825.42</v>
      </c>
      <c r="I9" s="24">
        <f>+(VLOOKUP('RESUMEN TOTAL'!$B9,'Programa 788'!$B$8:$K$101,10,FALSE))</f>
        <v>2050895.78</v>
      </c>
      <c r="J9" s="25">
        <f t="shared" si="0"/>
        <v>0.94147404494542342</v>
      </c>
    </row>
    <row r="10" spans="1:10" x14ac:dyDescent="0.3">
      <c r="A10" s="22">
        <v>6</v>
      </c>
      <c r="B10" s="23" t="s">
        <v>184</v>
      </c>
      <c r="C10" s="24">
        <f>+(VLOOKUP('RESUMEN TOTAL'!$B10,'Programa 788'!$B$8:$K$101,4,FALSE))+(VLOOKUP('RESUMEN TOTAL'!$B10,'Programa 791'!$B$8:$K$101,4,FALSE))+(VLOOKUP('RESUMEN TOTAL'!$B10,'Programa 793'!$B$8:$K$101,4,FALSE))</f>
        <v>318756716</v>
      </c>
      <c r="D10" s="24">
        <f>+(VLOOKUP('RESUMEN TOTAL'!$B10,'Programa 788'!$B$8:$K$101,5,FALSE))+(VLOOKUP('RESUMEN TOTAL'!$B10,'Programa 791'!$B$8:$K$101,5,FALSE))+(VLOOKUP('RESUMEN TOTAL'!$B10,'Programa 793'!$B$8:$K$101,5,FALSE))</f>
        <v>0</v>
      </c>
      <c r="E10" s="24">
        <f>+(VLOOKUP('RESUMEN TOTAL'!$B10,'Programa 788'!$B$8:$K$101,6,FALSE))+(VLOOKUP('RESUMEN TOTAL'!$B10,'Programa 791'!$B$8:$K$101,6,FALSE))+(VLOOKUP('RESUMEN TOTAL'!$B10,'Programa 793'!$B$8:$K$101,6,FALSE))</f>
        <v>0</v>
      </c>
      <c r="F10" s="24">
        <f>+(VLOOKUP('RESUMEN TOTAL'!$B10,'Programa 788'!$B$8:$K$101,7,FALSE))+(VLOOKUP('RESUMEN TOTAL'!$B10,'Programa 791'!$B$8:$K$101,7,FALSE))+(VLOOKUP('RESUMEN TOTAL'!$B10,'Programa 793'!$B$8:$K$101,7,FALSE))</f>
        <v>0</v>
      </c>
      <c r="G10" s="24">
        <f>+(VLOOKUP('RESUMEN TOTAL'!$B10,'Programa 788'!$B$8:$K$101,8,FALSE))+(VLOOKUP('RESUMEN TOTAL'!$B10,'Programa 791'!$B$8:$K$101,8,FALSE))+(VLOOKUP('RESUMEN TOTAL'!$B10,'Programa 793'!$B$8:$K$101,8,FALSE))</f>
        <v>237965124.80999997</v>
      </c>
      <c r="H10" s="24">
        <f>+(VLOOKUP('RESUMEN TOTAL'!$B10,'Programa 788'!$B$8:$K$101,9,FALSE))+(VLOOKUP('RESUMEN TOTAL'!$B10,'Programa 791'!$B$8:$K$101,9,FALSE))+(VLOOKUP('RESUMEN TOTAL'!$B10,'Programa 793'!$B$8:$K$101,9,FALSE))</f>
        <v>237965124.80999997</v>
      </c>
      <c r="I10" s="24">
        <f>+(VLOOKUP('RESUMEN TOTAL'!$B10,'Programa 788'!$B$8:$K$101,10,FALSE))+(VLOOKUP('RESUMEN TOTAL'!$B10,'Programa 791'!$B$8:$K$101,10,FALSE))+(VLOOKUP('RESUMEN TOTAL'!$B10,'Programa 793'!$B$8:$K$101,10,FALSE))</f>
        <v>80791591.189999998</v>
      </c>
      <c r="J10" s="25">
        <f t="shared" si="0"/>
        <v>0.74654152482233493</v>
      </c>
    </row>
    <row r="11" spans="1:10" x14ac:dyDescent="0.3">
      <c r="A11" s="26" t="s">
        <v>201</v>
      </c>
      <c r="B11" s="26"/>
      <c r="C11" s="27">
        <f>SUM(C6:C10)</f>
        <v>11097724223</v>
      </c>
      <c r="D11" s="27">
        <f t="shared" ref="D11:I11" si="1">SUM(D6:D10)</f>
        <v>0</v>
      </c>
      <c r="E11" s="27">
        <f t="shared" si="1"/>
        <v>27966535.510000002</v>
      </c>
      <c r="F11" s="27">
        <f t="shared" si="1"/>
        <v>0</v>
      </c>
      <c r="G11" s="27">
        <f t="shared" si="1"/>
        <v>10434333864.229998</v>
      </c>
      <c r="H11" s="27">
        <f t="shared" si="1"/>
        <v>10286691052.039999</v>
      </c>
      <c r="I11" s="27">
        <f t="shared" si="1"/>
        <v>635423823.25999999</v>
      </c>
      <c r="J11" s="28">
        <f>+G11/C11</f>
        <v>0.94022284700541325</v>
      </c>
    </row>
    <row r="14" spans="1:10" x14ac:dyDescent="0.3">
      <c r="C14" s="12"/>
      <c r="D14" s="12"/>
      <c r="E14" s="12"/>
      <c r="F14" s="12"/>
      <c r="G14" s="12"/>
      <c r="H14" s="12"/>
      <c r="I14" s="12"/>
    </row>
    <row r="15" spans="1:10" x14ac:dyDescent="0.3">
      <c r="C15" s="12"/>
      <c r="D15" s="12"/>
      <c r="E15" s="12"/>
      <c r="F15" s="12"/>
      <c r="G15" s="12"/>
      <c r="H15" s="12"/>
      <c r="I15" s="12"/>
    </row>
    <row r="16" spans="1:10" x14ac:dyDescent="0.3">
      <c r="C16" s="12"/>
      <c r="D16" s="12"/>
      <c r="E16" s="12"/>
      <c r="F16" s="12"/>
      <c r="G16" s="12"/>
      <c r="H16" s="12"/>
      <c r="I16" s="1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1"/>
  <sheetViews>
    <sheetView zoomScale="85" zoomScaleNormal="85" workbookViewId="0">
      <pane xSplit="3" ySplit="8" topLeftCell="D79" activePane="bottomRight" state="frozen"/>
      <selection activeCell="I105" sqref="I105"/>
      <selection pane="topRight" activeCell="I105" sqref="I105"/>
      <selection pane="bottomLeft" activeCell="I105" sqref="I105"/>
      <selection pane="bottomRight" activeCell="B101" sqref="B101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14" customWidth="1"/>
    <col min="4" max="4" width="16.88671875" customWidth="1"/>
    <col min="5" max="7" width="17.33203125" style="15" customWidth="1"/>
    <col min="8" max="8" width="17.33203125" style="15"/>
    <col min="9" max="9" width="17.88671875" style="15" bestFit="1" customWidth="1"/>
    <col min="10" max="10" width="17.33203125" style="15"/>
  </cols>
  <sheetData>
    <row r="1" spans="1:11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3">
      <c r="A4" s="30" t="s">
        <v>222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3">
      <c r="A5" s="14"/>
      <c r="B5" s="14"/>
      <c r="D5" s="14"/>
      <c r="E5" s="14"/>
      <c r="F5" s="14"/>
      <c r="G5" s="14"/>
      <c r="H5" s="14"/>
      <c r="I5" s="14"/>
      <c r="J5" s="14"/>
    </row>
    <row r="6" spans="1:11" ht="18" x14ac:dyDescent="0.35">
      <c r="A6" s="31" t="s">
        <v>226</v>
      </c>
      <c r="B6" s="31"/>
      <c r="C6" s="18">
        <f>+I8/E8</f>
        <v>0.87214772098371884</v>
      </c>
    </row>
    <row r="7" spans="1:11" s="3" customFormat="1" ht="28.8" x14ac:dyDescent="0.3">
      <c r="A7" s="16" t="s">
        <v>3</v>
      </c>
      <c r="B7" s="16" t="s">
        <v>4</v>
      </c>
      <c r="C7" s="16" t="s">
        <v>5</v>
      </c>
      <c r="D7" s="17" t="s">
        <v>6</v>
      </c>
      <c r="E7" s="17" t="s">
        <v>7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8</v>
      </c>
    </row>
    <row r="8" spans="1:11" s="4" customFormat="1" x14ac:dyDescent="0.3">
      <c r="A8" s="23"/>
      <c r="B8" s="23" t="s">
        <v>201</v>
      </c>
      <c r="C8" s="23"/>
      <c r="D8" s="29">
        <v>2557516543</v>
      </c>
      <c r="E8" s="29">
        <v>2515259543</v>
      </c>
      <c r="F8" s="29">
        <v>0</v>
      </c>
      <c r="G8" s="29">
        <v>27966535.510000002</v>
      </c>
      <c r="H8" s="29">
        <v>0</v>
      </c>
      <c r="I8" s="29">
        <v>2193677878.1100001</v>
      </c>
      <c r="J8" s="29">
        <v>2046430565.9200001</v>
      </c>
      <c r="K8" s="29">
        <v>293615129.38</v>
      </c>
    </row>
    <row r="9" spans="1:11" s="13" customFormat="1" x14ac:dyDescent="0.3">
      <c r="A9" s="5" t="s">
        <v>15</v>
      </c>
      <c r="B9" s="5" t="s">
        <v>16</v>
      </c>
      <c r="C9" s="6"/>
      <c r="D9" s="7">
        <v>1268588107</v>
      </c>
      <c r="E9" s="7">
        <v>1248044888</v>
      </c>
      <c r="F9" s="7">
        <v>0</v>
      </c>
      <c r="G9" s="7">
        <v>0</v>
      </c>
      <c r="H9" s="7">
        <v>0</v>
      </c>
      <c r="I9" s="7">
        <v>1137016175.3499999</v>
      </c>
      <c r="J9" s="7">
        <v>1137016175.3499999</v>
      </c>
      <c r="K9" s="7">
        <v>111028712.65000001</v>
      </c>
    </row>
    <row r="10" spans="1:11" s="11" customFormat="1" x14ac:dyDescent="0.3">
      <c r="A10" s="8" t="s">
        <v>17</v>
      </c>
      <c r="B10" s="8" t="s">
        <v>18</v>
      </c>
      <c r="C10" s="9"/>
      <c r="D10" s="10">
        <v>495834600</v>
      </c>
      <c r="E10" s="10">
        <v>487622513</v>
      </c>
      <c r="F10" s="10">
        <v>0</v>
      </c>
      <c r="G10" s="10">
        <v>0</v>
      </c>
      <c r="H10" s="10">
        <v>0</v>
      </c>
      <c r="I10" s="10">
        <v>460459073.10000002</v>
      </c>
      <c r="J10" s="10">
        <v>460459073.10000002</v>
      </c>
      <c r="K10" s="10">
        <v>27163439.899999999</v>
      </c>
    </row>
    <row r="11" spans="1:11" x14ac:dyDescent="0.3">
      <c r="A11" s="23" t="s">
        <v>19</v>
      </c>
      <c r="B11" s="23" t="s">
        <v>20</v>
      </c>
      <c r="C11" s="23" t="s">
        <v>14</v>
      </c>
      <c r="D11" s="29">
        <v>495834600</v>
      </c>
      <c r="E11" s="29">
        <v>487622513</v>
      </c>
      <c r="F11" s="29">
        <v>0</v>
      </c>
      <c r="G11" s="29">
        <v>0</v>
      </c>
      <c r="H11" s="29">
        <v>0</v>
      </c>
      <c r="I11" s="29">
        <v>460459073.10000002</v>
      </c>
      <c r="J11" s="29">
        <v>460459073.10000002</v>
      </c>
      <c r="K11" s="29">
        <v>27163439.899999999</v>
      </c>
    </row>
    <row r="12" spans="1:11" s="11" customFormat="1" x14ac:dyDescent="0.3">
      <c r="A12" s="8" t="s">
        <v>21</v>
      </c>
      <c r="B12" s="8" t="s">
        <v>22</v>
      </c>
      <c r="C12" s="9"/>
      <c r="D12" s="10">
        <v>578628407</v>
      </c>
      <c r="E12" s="10">
        <v>569278443</v>
      </c>
      <c r="F12" s="10">
        <v>0</v>
      </c>
      <c r="G12" s="10">
        <v>0</v>
      </c>
      <c r="H12" s="10">
        <v>0</v>
      </c>
      <c r="I12" s="10">
        <v>503004072.25</v>
      </c>
      <c r="J12" s="10">
        <v>503004072.25</v>
      </c>
      <c r="K12" s="10">
        <v>66274370.75</v>
      </c>
    </row>
    <row r="13" spans="1:11" s="11" customFormat="1" x14ac:dyDescent="0.3">
      <c r="A13" s="23" t="s">
        <v>23</v>
      </c>
      <c r="B13" s="23" t="s">
        <v>24</v>
      </c>
      <c r="C13" s="23" t="s">
        <v>14</v>
      </c>
      <c r="D13" s="29">
        <v>160881107</v>
      </c>
      <c r="E13" s="29">
        <v>157313937</v>
      </c>
      <c r="F13" s="29">
        <v>0</v>
      </c>
      <c r="G13" s="29">
        <v>0</v>
      </c>
      <c r="H13" s="29">
        <v>0</v>
      </c>
      <c r="I13" s="29">
        <v>132690220.51000001</v>
      </c>
      <c r="J13" s="29">
        <v>132690220.51000001</v>
      </c>
      <c r="K13" s="29">
        <v>24623716.489999998</v>
      </c>
    </row>
    <row r="14" spans="1:11" s="11" customFormat="1" x14ac:dyDescent="0.3">
      <c r="A14" s="23" t="s">
        <v>25</v>
      </c>
      <c r="B14" s="23" t="s">
        <v>26</v>
      </c>
      <c r="C14" s="23" t="s">
        <v>14</v>
      </c>
      <c r="D14" s="29">
        <v>205074600</v>
      </c>
      <c r="E14" s="29">
        <v>201332948</v>
      </c>
      <c r="F14" s="29">
        <v>0</v>
      </c>
      <c r="G14" s="29">
        <v>0</v>
      </c>
      <c r="H14" s="29">
        <v>0</v>
      </c>
      <c r="I14" s="29">
        <v>180427007.91999999</v>
      </c>
      <c r="J14" s="29">
        <v>180427007.91999999</v>
      </c>
      <c r="K14" s="29">
        <v>20905940.079999998</v>
      </c>
    </row>
    <row r="15" spans="1:11" s="11" customFormat="1" x14ac:dyDescent="0.3">
      <c r="A15" s="23" t="s">
        <v>27</v>
      </c>
      <c r="B15" s="23" t="s">
        <v>28</v>
      </c>
      <c r="C15" s="23" t="s">
        <v>29</v>
      </c>
      <c r="D15" s="29">
        <v>83115900</v>
      </c>
      <c r="E15" s="29">
        <v>81841896</v>
      </c>
      <c r="F15" s="29">
        <v>0</v>
      </c>
      <c r="G15" s="29">
        <v>0</v>
      </c>
      <c r="H15" s="29">
        <v>0</v>
      </c>
      <c r="I15" s="29">
        <v>74679758.530000001</v>
      </c>
      <c r="J15" s="29">
        <v>74679758.530000001</v>
      </c>
      <c r="K15" s="29">
        <v>7162137.4699999997</v>
      </c>
    </row>
    <row r="16" spans="1:11" x14ac:dyDescent="0.3">
      <c r="A16" s="23" t="s">
        <v>30</v>
      </c>
      <c r="B16" s="23" t="s">
        <v>31</v>
      </c>
      <c r="C16" s="23" t="s">
        <v>14</v>
      </c>
      <c r="D16" s="29">
        <v>74726900</v>
      </c>
      <c r="E16" s="29">
        <v>74726900</v>
      </c>
      <c r="F16" s="29">
        <v>0</v>
      </c>
      <c r="G16" s="29">
        <v>0</v>
      </c>
      <c r="H16" s="29">
        <v>0</v>
      </c>
      <c r="I16" s="29">
        <v>68014558.780000001</v>
      </c>
      <c r="J16" s="29">
        <v>68014558.780000001</v>
      </c>
      <c r="K16" s="29">
        <v>6712341.2199999997</v>
      </c>
    </row>
    <row r="17" spans="1:11" x14ac:dyDescent="0.3">
      <c r="A17" s="23" t="s">
        <v>32</v>
      </c>
      <c r="B17" s="23" t="s">
        <v>33</v>
      </c>
      <c r="C17" s="23" t="s">
        <v>14</v>
      </c>
      <c r="D17" s="29">
        <v>54829900</v>
      </c>
      <c r="E17" s="29">
        <v>54062762</v>
      </c>
      <c r="F17" s="29">
        <v>0</v>
      </c>
      <c r="G17" s="29">
        <v>0</v>
      </c>
      <c r="H17" s="29">
        <v>0</v>
      </c>
      <c r="I17" s="29">
        <v>47192526.509999998</v>
      </c>
      <c r="J17" s="29">
        <v>47192526.509999998</v>
      </c>
      <c r="K17" s="29">
        <v>6870235.4900000002</v>
      </c>
    </row>
    <row r="18" spans="1:11" s="11" customFormat="1" x14ac:dyDescent="0.3">
      <c r="A18" s="8" t="s">
        <v>34</v>
      </c>
      <c r="B18" s="8" t="s">
        <v>35</v>
      </c>
      <c r="C18" s="9"/>
      <c r="D18" s="10">
        <v>97062600</v>
      </c>
      <c r="E18" s="10">
        <v>95572016</v>
      </c>
      <c r="F18" s="10">
        <v>0</v>
      </c>
      <c r="G18" s="10">
        <v>0</v>
      </c>
      <c r="H18" s="10">
        <v>0</v>
      </c>
      <c r="I18" s="10">
        <v>86840160</v>
      </c>
      <c r="J18" s="10">
        <v>86840160</v>
      </c>
      <c r="K18" s="10">
        <v>8731856</v>
      </c>
    </row>
    <row r="19" spans="1:11" x14ac:dyDescent="0.3">
      <c r="A19" s="23" t="s">
        <v>36</v>
      </c>
      <c r="B19" s="23" t="s">
        <v>37</v>
      </c>
      <c r="C19" s="23" t="s">
        <v>14</v>
      </c>
      <c r="D19" s="29">
        <v>92085000</v>
      </c>
      <c r="E19" s="29">
        <v>90670856</v>
      </c>
      <c r="F19" s="29">
        <v>0</v>
      </c>
      <c r="G19" s="29">
        <v>0</v>
      </c>
      <c r="H19" s="29">
        <v>0</v>
      </c>
      <c r="I19" s="29">
        <v>82389745</v>
      </c>
      <c r="J19" s="29">
        <v>82389745</v>
      </c>
      <c r="K19" s="29">
        <v>8281111</v>
      </c>
    </row>
    <row r="20" spans="1:11" x14ac:dyDescent="0.3">
      <c r="A20" s="23" t="s">
        <v>38</v>
      </c>
      <c r="B20" s="23" t="s">
        <v>39</v>
      </c>
      <c r="C20" s="23" t="s">
        <v>14</v>
      </c>
      <c r="D20" s="29">
        <v>4977600</v>
      </c>
      <c r="E20" s="29">
        <v>4901160</v>
      </c>
      <c r="F20" s="29">
        <v>0</v>
      </c>
      <c r="G20" s="29">
        <v>0</v>
      </c>
      <c r="H20" s="29">
        <v>0</v>
      </c>
      <c r="I20" s="29">
        <v>4450415</v>
      </c>
      <c r="J20" s="29">
        <v>4450415</v>
      </c>
      <c r="K20" s="29">
        <v>450745</v>
      </c>
    </row>
    <row r="21" spans="1:11" s="11" customFormat="1" x14ac:dyDescent="0.3">
      <c r="A21" s="8" t="s">
        <v>40</v>
      </c>
      <c r="B21" s="8" t="s">
        <v>41</v>
      </c>
      <c r="C21" s="9"/>
      <c r="D21" s="10">
        <v>97062500</v>
      </c>
      <c r="E21" s="10">
        <v>95571916</v>
      </c>
      <c r="F21" s="10">
        <v>0</v>
      </c>
      <c r="G21" s="10">
        <v>0</v>
      </c>
      <c r="H21" s="10">
        <v>0</v>
      </c>
      <c r="I21" s="10">
        <v>86712870</v>
      </c>
      <c r="J21" s="10">
        <v>86712870</v>
      </c>
      <c r="K21" s="10">
        <v>8859046</v>
      </c>
    </row>
    <row r="22" spans="1:11" x14ac:dyDescent="0.3">
      <c r="A22" s="23" t="s">
        <v>42</v>
      </c>
      <c r="B22" s="23" t="s">
        <v>43</v>
      </c>
      <c r="C22" s="23" t="s">
        <v>14</v>
      </c>
      <c r="D22" s="29">
        <v>52264400</v>
      </c>
      <c r="E22" s="29">
        <v>51461778</v>
      </c>
      <c r="F22" s="29">
        <v>0</v>
      </c>
      <c r="G22" s="29">
        <v>0</v>
      </c>
      <c r="H22" s="29">
        <v>0</v>
      </c>
      <c r="I22" s="29">
        <v>46658779</v>
      </c>
      <c r="J22" s="29">
        <v>46658779</v>
      </c>
      <c r="K22" s="29">
        <v>4802999</v>
      </c>
    </row>
    <row r="23" spans="1:11" s="11" customFormat="1" x14ac:dyDescent="0.3">
      <c r="A23" s="23" t="s">
        <v>44</v>
      </c>
      <c r="B23" s="23" t="s">
        <v>45</v>
      </c>
      <c r="C23" s="23" t="s">
        <v>14</v>
      </c>
      <c r="D23" s="29">
        <v>14932700</v>
      </c>
      <c r="E23" s="29">
        <v>29406759</v>
      </c>
      <c r="F23" s="29">
        <v>0</v>
      </c>
      <c r="G23" s="29">
        <v>0</v>
      </c>
      <c r="H23" s="29">
        <v>0</v>
      </c>
      <c r="I23" s="29">
        <v>26655327</v>
      </c>
      <c r="J23" s="29">
        <v>26655327</v>
      </c>
      <c r="K23" s="29">
        <v>2751432</v>
      </c>
    </row>
    <row r="24" spans="1:11" x14ac:dyDescent="0.3">
      <c r="A24" s="23" t="s">
        <v>46</v>
      </c>
      <c r="B24" s="23" t="s">
        <v>47</v>
      </c>
      <c r="C24" s="23" t="s">
        <v>14</v>
      </c>
      <c r="D24" s="29">
        <v>29865400</v>
      </c>
      <c r="E24" s="29">
        <v>14703379</v>
      </c>
      <c r="F24" s="29">
        <v>0</v>
      </c>
      <c r="G24" s="29">
        <v>0</v>
      </c>
      <c r="H24" s="29">
        <v>0</v>
      </c>
      <c r="I24" s="29">
        <v>13398764</v>
      </c>
      <c r="J24" s="29">
        <v>13398764</v>
      </c>
      <c r="K24" s="29">
        <v>1304615</v>
      </c>
    </row>
    <row r="25" spans="1:11" s="13" customFormat="1" x14ac:dyDescent="0.3">
      <c r="A25" s="5" t="s">
        <v>48</v>
      </c>
      <c r="B25" s="5" t="s">
        <v>49</v>
      </c>
      <c r="C25" s="6"/>
      <c r="D25" s="7">
        <v>1156803786</v>
      </c>
      <c r="E25" s="7">
        <v>1134343786</v>
      </c>
      <c r="F25" s="7">
        <v>0</v>
      </c>
      <c r="G25" s="7">
        <v>26450389.510000002</v>
      </c>
      <c r="H25" s="7">
        <v>0</v>
      </c>
      <c r="I25" s="7">
        <v>989440451.24000001</v>
      </c>
      <c r="J25" s="7">
        <v>861862294.54999995</v>
      </c>
      <c r="K25" s="7">
        <v>118452945.25</v>
      </c>
    </row>
    <row r="26" spans="1:11" s="11" customFormat="1" x14ac:dyDescent="0.3">
      <c r="A26" s="8" t="s">
        <v>50</v>
      </c>
      <c r="B26" s="8" t="s">
        <v>51</v>
      </c>
      <c r="C26" s="9"/>
      <c r="D26" s="10">
        <v>426793556</v>
      </c>
      <c r="E26" s="10">
        <v>387446842.91000003</v>
      </c>
      <c r="F26" s="10">
        <v>0</v>
      </c>
      <c r="G26" s="10">
        <v>0</v>
      </c>
      <c r="H26" s="10">
        <v>0</v>
      </c>
      <c r="I26" s="10">
        <v>353647058.93000001</v>
      </c>
      <c r="J26" s="10">
        <v>321035224.83999997</v>
      </c>
      <c r="K26" s="10">
        <v>33799783.979999997</v>
      </c>
    </row>
    <row r="27" spans="1:11" x14ac:dyDescent="0.3">
      <c r="A27" s="23" t="s">
        <v>52</v>
      </c>
      <c r="B27" s="23" t="s">
        <v>53</v>
      </c>
      <c r="C27" s="23" t="s">
        <v>14</v>
      </c>
      <c r="D27" s="29">
        <v>175823500</v>
      </c>
      <c r="E27" s="29">
        <v>158463500</v>
      </c>
      <c r="F27" s="29">
        <v>0</v>
      </c>
      <c r="G27" s="29">
        <v>0</v>
      </c>
      <c r="H27" s="29">
        <v>0</v>
      </c>
      <c r="I27" s="29">
        <v>152939230.75999999</v>
      </c>
      <c r="J27" s="29">
        <v>143678461.53</v>
      </c>
      <c r="K27" s="29">
        <v>5524269.2400000002</v>
      </c>
    </row>
    <row r="28" spans="1:11" x14ac:dyDescent="0.3">
      <c r="A28" s="23" t="s">
        <v>54</v>
      </c>
      <c r="B28" s="23" t="s">
        <v>55</v>
      </c>
      <c r="C28" s="23" t="s">
        <v>14</v>
      </c>
      <c r="D28" s="29">
        <v>2487750</v>
      </c>
      <c r="E28" s="29">
        <v>2487750</v>
      </c>
      <c r="F28" s="29">
        <v>0</v>
      </c>
      <c r="G28" s="29">
        <v>0</v>
      </c>
      <c r="H28" s="29">
        <v>0</v>
      </c>
      <c r="I28" s="29">
        <v>1370415.24</v>
      </c>
      <c r="J28" s="29">
        <v>1200689.31</v>
      </c>
      <c r="K28" s="29">
        <v>1117334.76</v>
      </c>
    </row>
    <row r="29" spans="1:11" x14ac:dyDescent="0.3">
      <c r="A29" s="23" t="s">
        <v>56</v>
      </c>
      <c r="B29" s="23" t="s">
        <v>57</v>
      </c>
      <c r="C29" s="23" t="s">
        <v>14</v>
      </c>
      <c r="D29" s="29">
        <v>200210000</v>
      </c>
      <c r="E29" s="29">
        <v>189910000</v>
      </c>
      <c r="F29" s="29">
        <v>0</v>
      </c>
      <c r="G29" s="29">
        <v>0</v>
      </c>
      <c r="H29" s="29">
        <v>0</v>
      </c>
      <c r="I29" s="29">
        <v>165493978.84999999</v>
      </c>
      <c r="J29" s="29">
        <v>146451214.52000001</v>
      </c>
      <c r="K29" s="29">
        <v>24416021.149999999</v>
      </c>
    </row>
    <row r="30" spans="1:11" x14ac:dyDescent="0.3">
      <c r="A30" s="23" t="s">
        <v>58</v>
      </c>
      <c r="B30" s="23" t="s">
        <v>59</v>
      </c>
      <c r="C30" s="23" t="s">
        <v>14</v>
      </c>
      <c r="D30" s="29">
        <v>1831624</v>
      </c>
      <c r="E30" s="29">
        <v>2044910.91</v>
      </c>
      <c r="F30" s="29">
        <v>0</v>
      </c>
      <c r="G30" s="29">
        <v>0</v>
      </c>
      <c r="H30" s="29">
        <v>0</v>
      </c>
      <c r="I30" s="29">
        <v>1376431.55</v>
      </c>
      <c r="J30" s="29">
        <v>1052415.3500000001</v>
      </c>
      <c r="K30" s="29">
        <v>668479.36</v>
      </c>
    </row>
    <row r="31" spans="1:11" x14ac:dyDescent="0.3">
      <c r="A31" s="23" t="s">
        <v>60</v>
      </c>
      <c r="B31" s="23" t="s">
        <v>61</v>
      </c>
      <c r="C31" s="23" t="s">
        <v>14</v>
      </c>
      <c r="D31" s="29">
        <v>46440682</v>
      </c>
      <c r="E31" s="29">
        <v>34540682</v>
      </c>
      <c r="F31" s="29">
        <v>0</v>
      </c>
      <c r="G31" s="29">
        <v>0</v>
      </c>
      <c r="H31" s="29">
        <v>0</v>
      </c>
      <c r="I31" s="29">
        <v>32467002.530000001</v>
      </c>
      <c r="J31" s="29">
        <v>28652444.129999999</v>
      </c>
      <c r="K31" s="29">
        <v>2073679.47</v>
      </c>
    </row>
    <row r="32" spans="1:11" s="11" customFormat="1" x14ac:dyDescent="0.3">
      <c r="A32" s="8" t="s">
        <v>62</v>
      </c>
      <c r="B32" s="8" t="s">
        <v>63</v>
      </c>
      <c r="C32" s="9"/>
      <c r="D32" s="10">
        <v>140656060</v>
      </c>
      <c r="E32" s="10">
        <v>133607378.40000001</v>
      </c>
      <c r="F32" s="10">
        <v>0</v>
      </c>
      <c r="G32" s="10">
        <v>11748970.83</v>
      </c>
      <c r="H32" s="10">
        <v>0</v>
      </c>
      <c r="I32" s="10">
        <v>93434778.140000001</v>
      </c>
      <c r="J32" s="10">
        <v>84616936.620000005</v>
      </c>
      <c r="K32" s="10">
        <v>28423629.43</v>
      </c>
    </row>
    <row r="33" spans="1:11" x14ac:dyDescent="0.3">
      <c r="A33" s="23" t="s">
        <v>64</v>
      </c>
      <c r="B33" s="23" t="s">
        <v>65</v>
      </c>
      <c r="C33" s="23" t="s">
        <v>14</v>
      </c>
      <c r="D33" s="29">
        <v>21600000</v>
      </c>
      <c r="E33" s="29">
        <v>18200000</v>
      </c>
      <c r="F33" s="29">
        <v>0</v>
      </c>
      <c r="G33" s="29">
        <v>4354680.4400000004</v>
      </c>
      <c r="H33" s="29">
        <v>0</v>
      </c>
      <c r="I33" s="29">
        <v>12874590.560000001</v>
      </c>
      <c r="J33" s="29">
        <v>12874590.560000001</v>
      </c>
      <c r="K33" s="29">
        <v>970729</v>
      </c>
    </row>
    <row r="34" spans="1:11" x14ac:dyDescent="0.3">
      <c r="A34" s="23" t="s">
        <v>66</v>
      </c>
      <c r="B34" s="23" t="s">
        <v>67</v>
      </c>
      <c r="C34" s="23" t="s">
        <v>14</v>
      </c>
      <c r="D34" s="29">
        <v>37800000</v>
      </c>
      <c r="E34" s="29">
        <v>31300000</v>
      </c>
      <c r="F34" s="29">
        <v>0</v>
      </c>
      <c r="G34" s="29">
        <v>2852972.55</v>
      </c>
      <c r="H34" s="29">
        <v>0</v>
      </c>
      <c r="I34" s="29">
        <v>24396644.100000001</v>
      </c>
      <c r="J34" s="29">
        <v>22490236.25</v>
      </c>
      <c r="K34" s="29">
        <v>4050383.35</v>
      </c>
    </row>
    <row r="35" spans="1:11" x14ac:dyDescent="0.3">
      <c r="A35" s="23" t="s">
        <v>68</v>
      </c>
      <c r="B35" s="23" t="s">
        <v>69</v>
      </c>
      <c r="C35" s="23" t="s">
        <v>14</v>
      </c>
      <c r="D35" s="29">
        <v>0</v>
      </c>
      <c r="E35" s="29">
        <v>2151318.4</v>
      </c>
      <c r="F35" s="29">
        <v>0</v>
      </c>
      <c r="G35" s="29">
        <v>252847.28</v>
      </c>
      <c r="H35" s="29">
        <v>0</v>
      </c>
      <c r="I35" s="29">
        <v>595834.31999999995</v>
      </c>
      <c r="J35" s="29">
        <v>575042.31999999995</v>
      </c>
      <c r="K35" s="29">
        <v>1302636.8</v>
      </c>
    </row>
    <row r="36" spans="1:11" x14ac:dyDescent="0.3">
      <c r="A36" s="23" t="s">
        <v>70</v>
      </c>
      <c r="B36" s="23" t="s">
        <v>71</v>
      </c>
      <c r="C36" s="23" t="s">
        <v>14</v>
      </c>
      <c r="D36" s="29">
        <v>80056060</v>
      </c>
      <c r="E36" s="29">
        <v>80056060</v>
      </c>
      <c r="F36" s="29">
        <v>0</v>
      </c>
      <c r="G36" s="29">
        <v>4288470.5599999996</v>
      </c>
      <c r="H36" s="29">
        <v>0</v>
      </c>
      <c r="I36" s="29">
        <v>53802017.609999999</v>
      </c>
      <c r="J36" s="29">
        <v>46911375.939999998</v>
      </c>
      <c r="K36" s="29">
        <v>21965571.829999998</v>
      </c>
    </row>
    <row r="37" spans="1:11" x14ac:dyDescent="0.3">
      <c r="A37" s="23" t="s">
        <v>72</v>
      </c>
      <c r="B37" s="23" t="s">
        <v>73</v>
      </c>
      <c r="C37" s="23" t="s">
        <v>14</v>
      </c>
      <c r="D37" s="29">
        <v>1200000</v>
      </c>
      <c r="E37" s="29">
        <v>1900000</v>
      </c>
      <c r="F37" s="29">
        <v>0</v>
      </c>
      <c r="G37" s="29">
        <v>0</v>
      </c>
      <c r="H37" s="29">
        <v>0</v>
      </c>
      <c r="I37" s="29">
        <v>1765691.55</v>
      </c>
      <c r="J37" s="29">
        <v>1765691.55</v>
      </c>
      <c r="K37" s="29">
        <v>134308.45000000001</v>
      </c>
    </row>
    <row r="38" spans="1:11" s="11" customFormat="1" x14ac:dyDescent="0.3">
      <c r="A38" s="8" t="s">
        <v>74</v>
      </c>
      <c r="B38" s="8" t="s">
        <v>75</v>
      </c>
      <c r="C38" s="9"/>
      <c r="D38" s="10">
        <v>4649040</v>
      </c>
      <c r="E38" s="10">
        <v>30925515.899999999</v>
      </c>
      <c r="F38" s="10">
        <v>0</v>
      </c>
      <c r="G38" s="10">
        <v>51052.43</v>
      </c>
      <c r="H38" s="10">
        <v>0</v>
      </c>
      <c r="I38" s="10">
        <v>26650985.329999998</v>
      </c>
      <c r="J38" s="10">
        <v>22915581.390000001</v>
      </c>
      <c r="K38" s="10">
        <v>4223478.1399999997</v>
      </c>
    </row>
    <row r="39" spans="1:11" x14ac:dyDescent="0.3">
      <c r="A39" s="23" t="s">
        <v>76</v>
      </c>
      <c r="B39" s="23" t="s">
        <v>77</v>
      </c>
      <c r="C39" s="23" t="s">
        <v>14</v>
      </c>
      <c r="D39" s="29">
        <v>125000</v>
      </c>
      <c r="E39" s="29">
        <v>1951475.9</v>
      </c>
      <c r="F39" s="29">
        <v>0</v>
      </c>
      <c r="G39" s="29">
        <v>0</v>
      </c>
      <c r="H39" s="29">
        <v>0</v>
      </c>
      <c r="I39" s="29">
        <v>564344.6</v>
      </c>
      <c r="J39" s="29">
        <v>551168.80000000005</v>
      </c>
      <c r="K39" s="29">
        <v>1387131.3</v>
      </c>
    </row>
    <row r="40" spans="1:11" x14ac:dyDescent="0.3">
      <c r="A40" s="23" t="s">
        <v>78</v>
      </c>
      <c r="B40" s="23" t="s">
        <v>79</v>
      </c>
      <c r="C40" s="23" t="s">
        <v>14</v>
      </c>
      <c r="D40" s="29">
        <v>0</v>
      </c>
      <c r="E40" s="29">
        <v>150000</v>
      </c>
      <c r="F40" s="29">
        <v>0</v>
      </c>
      <c r="G40" s="29">
        <v>30488.16</v>
      </c>
      <c r="H40" s="29">
        <v>0</v>
      </c>
      <c r="I40" s="29">
        <v>44511.839999999997</v>
      </c>
      <c r="J40" s="29">
        <v>44511.839999999997</v>
      </c>
      <c r="K40" s="29">
        <v>75000</v>
      </c>
    </row>
    <row r="41" spans="1:11" x14ac:dyDescent="0.3">
      <c r="A41" s="23" t="s">
        <v>80</v>
      </c>
      <c r="B41" s="23" t="s">
        <v>81</v>
      </c>
      <c r="C41" s="23" t="s">
        <v>14</v>
      </c>
      <c r="D41" s="29">
        <v>135160</v>
      </c>
      <c r="E41" s="29">
        <v>135160</v>
      </c>
      <c r="F41" s="29">
        <v>0</v>
      </c>
      <c r="G41" s="29">
        <v>20564.27</v>
      </c>
      <c r="H41" s="29">
        <v>0</v>
      </c>
      <c r="I41" s="29">
        <v>101642.37</v>
      </c>
      <c r="J41" s="29">
        <v>101642.37</v>
      </c>
      <c r="K41" s="29">
        <v>12953.36</v>
      </c>
    </row>
    <row r="42" spans="1:11" x14ac:dyDescent="0.3">
      <c r="A42" s="23" t="s">
        <v>82</v>
      </c>
      <c r="B42" s="23" t="s">
        <v>223</v>
      </c>
      <c r="C42" s="23" t="s">
        <v>14</v>
      </c>
      <c r="D42" s="29">
        <v>4388880</v>
      </c>
      <c r="E42" s="29">
        <v>28688880</v>
      </c>
      <c r="F42" s="29">
        <v>0</v>
      </c>
      <c r="G42" s="29">
        <v>0</v>
      </c>
      <c r="H42" s="29">
        <v>0</v>
      </c>
      <c r="I42" s="29">
        <v>25940486.52</v>
      </c>
      <c r="J42" s="29">
        <v>22218258.379999999</v>
      </c>
      <c r="K42" s="29">
        <v>2748393.48</v>
      </c>
    </row>
    <row r="43" spans="1:11" s="11" customFormat="1" x14ac:dyDescent="0.3">
      <c r="A43" s="8" t="s">
        <v>83</v>
      </c>
      <c r="B43" s="8" t="s">
        <v>84</v>
      </c>
      <c r="C43" s="9"/>
      <c r="D43" s="10">
        <v>409057680</v>
      </c>
      <c r="E43" s="10">
        <v>389484438.79000002</v>
      </c>
      <c r="F43" s="10">
        <v>0</v>
      </c>
      <c r="G43" s="10">
        <v>40680</v>
      </c>
      <c r="H43" s="10">
        <v>0</v>
      </c>
      <c r="I43" s="10">
        <v>370305255.13999999</v>
      </c>
      <c r="J43" s="10">
        <v>312842580.88999999</v>
      </c>
      <c r="K43" s="10">
        <v>19138503.649999999</v>
      </c>
    </row>
    <row r="44" spans="1:11" x14ac:dyDescent="0.3">
      <c r="A44" s="23" t="s">
        <v>85</v>
      </c>
      <c r="B44" s="23" t="s">
        <v>86</v>
      </c>
      <c r="C44" s="23" t="s">
        <v>14</v>
      </c>
      <c r="D44" s="29">
        <v>393485850</v>
      </c>
      <c r="E44" s="29">
        <v>373912608.79000002</v>
      </c>
      <c r="F44" s="29">
        <v>0</v>
      </c>
      <c r="G44" s="29">
        <v>40680</v>
      </c>
      <c r="H44" s="29">
        <v>0</v>
      </c>
      <c r="I44" s="29">
        <v>365165420.58999997</v>
      </c>
      <c r="J44" s="29">
        <v>307967166.33999997</v>
      </c>
      <c r="K44" s="29">
        <v>8706508.1999999993</v>
      </c>
    </row>
    <row r="45" spans="1:11" x14ac:dyDescent="0.3">
      <c r="A45" s="23" t="s">
        <v>87</v>
      </c>
      <c r="B45" s="23" t="s">
        <v>88</v>
      </c>
      <c r="C45" s="23" t="s">
        <v>14</v>
      </c>
      <c r="D45" s="29">
        <v>15571830</v>
      </c>
      <c r="E45" s="29">
        <v>15571830</v>
      </c>
      <c r="F45" s="29">
        <v>0</v>
      </c>
      <c r="G45" s="29">
        <v>0</v>
      </c>
      <c r="H45" s="29">
        <v>0</v>
      </c>
      <c r="I45" s="29">
        <v>5139834.55</v>
      </c>
      <c r="J45" s="29">
        <v>4875414.55</v>
      </c>
      <c r="K45" s="29">
        <v>10431995.449999999</v>
      </c>
    </row>
    <row r="46" spans="1:11" s="11" customFormat="1" x14ac:dyDescent="0.3">
      <c r="A46" s="8" t="s">
        <v>89</v>
      </c>
      <c r="B46" s="8" t="s">
        <v>90</v>
      </c>
      <c r="C46" s="9"/>
      <c r="D46" s="10">
        <v>0</v>
      </c>
      <c r="E46" s="10">
        <v>13332160</v>
      </c>
      <c r="F46" s="10">
        <v>0</v>
      </c>
      <c r="G46" s="10">
        <v>2422501.36</v>
      </c>
      <c r="H46" s="10">
        <v>0</v>
      </c>
      <c r="I46" s="10">
        <v>9396478.6400000006</v>
      </c>
      <c r="J46" s="10">
        <v>9396478.6400000006</v>
      </c>
      <c r="K46" s="10">
        <v>1513180</v>
      </c>
    </row>
    <row r="47" spans="1:11" s="11" customFormat="1" x14ac:dyDescent="0.3">
      <c r="A47" s="23" t="s">
        <v>91</v>
      </c>
      <c r="B47" s="23" t="s">
        <v>92</v>
      </c>
      <c r="C47" s="23" t="s">
        <v>14</v>
      </c>
      <c r="D47" s="29">
        <v>0</v>
      </c>
      <c r="E47" s="29">
        <v>1332160</v>
      </c>
      <c r="F47" s="29">
        <v>0</v>
      </c>
      <c r="G47" s="29">
        <v>240001.36</v>
      </c>
      <c r="H47" s="29">
        <v>0</v>
      </c>
      <c r="I47" s="29">
        <v>691078.64</v>
      </c>
      <c r="J47" s="29">
        <v>691078.64</v>
      </c>
      <c r="K47" s="29">
        <v>401080</v>
      </c>
    </row>
    <row r="48" spans="1:11" s="11" customFormat="1" x14ac:dyDescent="0.3">
      <c r="A48" s="23" t="s">
        <v>93</v>
      </c>
      <c r="B48" s="23" t="s">
        <v>94</v>
      </c>
      <c r="C48" s="23" t="s">
        <v>14</v>
      </c>
      <c r="D48" s="29">
        <v>0</v>
      </c>
      <c r="E48" s="29">
        <v>12000000</v>
      </c>
      <c r="F48" s="29">
        <v>0</v>
      </c>
      <c r="G48" s="29">
        <v>2182500</v>
      </c>
      <c r="H48" s="29">
        <v>0</v>
      </c>
      <c r="I48" s="29">
        <v>8705400</v>
      </c>
      <c r="J48" s="29">
        <v>8705400</v>
      </c>
      <c r="K48" s="29">
        <v>1112100</v>
      </c>
    </row>
    <row r="49" spans="1:11" s="11" customFormat="1" x14ac:dyDescent="0.3">
      <c r="A49" s="8" t="s">
        <v>95</v>
      </c>
      <c r="B49" s="8" t="s">
        <v>96</v>
      </c>
      <c r="C49" s="9"/>
      <c r="D49" s="10">
        <v>114000000</v>
      </c>
      <c r="E49" s="10">
        <v>96000000</v>
      </c>
      <c r="F49" s="10">
        <v>0</v>
      </c>
      <c r="G49" s="10">
        <v>11000000</v>
      </c>
      <c r="H49" s="10">
        <v>0</v>
      </c>
      <c r="I49" s="10">
        <v>70304976</v>
      </c>
      <c r="J49" s="10">
        <v>70304976</v>
      </c>
      <c r="K49" s="10">
        <v>14695024</v>
      </c>
    </row>
    <row r="50" spans="1:11" s="11" customFormat="1" x14ac:dyDescent="0.3">
      <c r="A50" s="23" t="s">
        <v>97</v>
      </c>
      <c r="B50" s="23" t="s">
        <v>98</v>
      </c>
      <c r="C50" s="23" t="s">
        <v>14</v>
      </c>
      <c r="D50" s="29">
        <v>114000000</v>
      </c>
      <c r="E50" s="29">
        <v>96000000</v>
      </c>
      <c r="F50" s="29">
        <v>0</v>
      </c>
      <c r="G50" s="29">
        <v>11000000</v>
      </c>
      <c r="H50" s="29">
        <v>0</v>
      </c>
      <c r="I50" s="29">
        <v>70304976</v>
      </c>
      <c r="J50" s="29">
        <v>70304976</v>
      </c>
      <c r="K50" s="29">
        <v>14695024</v>
      </c>
    </row>
    <row r="51" spans="1:11" s="11" customFormat="1" x14ac:dyDescent="0.3">
      <c r="A51" s="8" t="s">
        <v>99</v>
      </c>
      <c r="B51" s="8" t="s">
        <v>100</v>
      </c>
      <c r="C51" s="9"/>
      <c r="D51" s="10">
        <v>57922450</v>
      </c>
      <c r="E51" s="10">
        <v>80822450</v>
      </c>
      <c r="F51" s="10">
        <v>0</v>
      </c>
      <c r="G51" s="10">
        <v>1017299.89</v>
      </c>
      <c r="H51" s="10">
        <v>0</v>
      </c>
      <c r="I51" s="10">
        <v>64002237.060000002</v>
      </c>
      <c r="J51" s="10">
        <v>39051834.170000002</v>
      </c>
      <c r="K51" s="10">
        <v>15802913.050000001</v>
      </c>
    </row>
    <row r="52" spans="1:11" x14ac:dyDescent="0.3">
      <c r="A52" s="23" t="s">
        <v>101</v>
      </c>
      <c r="B52" s="23" t="s">
        <v>102</v>
      </c>
      <c r="C52" s="23" t="s">
        <v>14</v>
      </c>
      <c r="D52" s="29">
        <v>10876195</v>
      </c>
      <c r="E52" s="29">
        <v>20976195</v>
      </c>
      <c r="F52" s="29">
        <v>0</v>
      </c>
      <c r="G52" s="29">
        <v>0</v>
      </c>
      <c r="H52" s="29">
        <v>0</v>
      </c>
      <c r="I52" s="29">
        <v>15569486.289999999</v>
      </c>
      <c r="J52" s="29">
        <v>3901364.51</v>
      </c>
      <c r="K52" s="29">
        <v>5406708.71</v>
      </c>
    </row>
    <row r="53" spans="1:11" s="11" customFormat="1" x14ac:dyDescent="0.3">
      <c r="A53" s="23" t="s">
        <v>103</v>
      </c>
      <c r="B53" s="23" t="s">
        <v>104</v>
      </c>
      <c r="C53" s="23" t="s">
        <v>14</v>
      </c>
      <c r="D53" s="29">
        <v>2496675</v>
      </c>
      <c r="E53" s="29">
        <v>3096675</v>
      </c>
      <c r="F53" s="29">
        <v>0</v>
      </c>
      <c r="G53" s="29">
        <v>0</v>
      </c>
      <c r="H53" s="29">
        <v>0</v>
      </c>
      <c r="I53" s="29">
        <v>2248958.9300000002</v>
      </c>
      <c r="J53" s="29">
        <v>2248958.9300000002</v>
      </c>
      <c r="K53" s="29">
        <v>847716.07</v>
      </c>
    </row>
    <row r="54" spans="1:11" x14ac:dyDescent="0.3">
      <c r="A54" s="23" t="s">
        <v>105</v>
      </c>
      <c r="B54" s="23" t="s">
        <v>106</v>
      </c>
      <c r="C54" s="23" t="s">
        <v>14</v>
      </c>
      <c r="D54" s="29">
        <v>12650000</v>
      </c>
      <c r="E54" s="29">
        <v>12650000</v>
      </c>
      <c r="F54" s="29">
        <v>0</v>
      </c>
      <c r="G54" s="29">
        <v>1017299.89</v>
      </c>
      <c r="H54" s="29">
        <v>0</v>
      </c>
      <c r="I54" s="29">
        <v>7775390.71</v>
      </c>
      <c r="J54" s="29">
        <v>5718759.5599999996</v>
      </c>
      <c r="K54" s="29">
        <v>3857309.4</v>
      </c>
    </row>
    <row r="55" spans="1:11" s="11" customFormat="1" x14ac:dyDescent="0.3">
      <c r="A55" s="23" t="s">
        <v>107</v>
      </c>
      <c r="B55" s="23" t="s">
        <v>108</v>
      </c>
      <c r="C55" s="23" t="s">
        <v>14</v>
      </c>
      <c r="D55" s="29">
        <v>4179900</v>
      </c>
      <c r="E55" s="29">
        <v>4179900</v>
      </c>
      <c r="F55" s="29">
        <v>0</v>
      </c>
      <c r="G55" s="29">
        <v>0</v>
      </c>
      <c r="H55" s="29">
        <v>0</v>
      </c>
      <c r="I55" s="29">
        <v>3860117.05</v>
      </c>
      <c r="J55" s="29">
        <v>3860117.05</v>
      </c>
      <c r="K55" s="29">
        <v>319782.95</v>
      </c>
    </row>
    <row r="56" spans="1:11" x14ac:dyDescent="0.3">
      <c r="A56" s="23" t="s">
        <v>109</v>
      </c>
      <c r="B56" s="23" t="s">
        <v>110</v>
      </c>
      <c r="C56" s="23" t="s">
        <v>14</v>
      </c>
      <c r="D56" s="29">
        <v>7520895</v>
      </c>
      <c r="E56" s="29">
        <v>13020895</v>
      </c>
      <c r="F56" s="29">
        <v>0</v>
      </c>
      <c r="G56" s="29">
        <v>0</v>
      </c>
      <c r="H56" s="29">
        <v>0</v>
      </c>
      <c r="I56" s="29">
        <v>10511778.32</v>
      </c>
      <c r="J56" s="29">
        <v>5260571.03</v>
      </c>
      <c r="K56" s="29">
        <v>2509116.6800000002</v>
      </c>
    </row>
    <row r="57" spans="1:11" x14ac:dyDescent="0.3">
      <c r="A57" s="23" t="s">
        <v>111</v>
      </c>
      <c r="B57" s="23" t="s">
        <v>112</v>
      </c>
      <c r="C57" s="23" t="s">
        <v>14</v>
      </c>
      <c r="D57" s="29">
        <v>17789400</v>
      </c>
      <c r="E57" s="29">
        <v>23689400</v>
      </c>
      <c r="F57" s="29">
        <v>0</v>
      </c>
      <c r="G57" s="29">
        <v>0</v>
      </c>
      <c r="H57" s="29">
        <v>0</v>
      </c>
      <c r="I57" s="29">
        <v>22040464.460000001</v>
      </c>
      <c r="J57" s="29">
        <v>16381630.789999999</v>
      </c>
      <c r="K57" s="29">
        <v>1648935.54</v>
      </c>
    </row>
    <row r="58" spans="1:11" x14ac:dyDescent="0.3">
      <c r="A58" s="23" t="s">
        <v>113</v>
      </c>
      <c r="B58" s="23" t="s">
        <v>114</v>
      </c>
      <c r="C58" s="23" t="s">
        <v>14</v>
      </c>
      <c r="D58" s="29">
        <v>2409385</v>
      </c>
      <c r="E58" s="29">
        <v>3209385</v>
      </c>
      <c r="F58" s="29">
        <v>0</v>
      </c>
      <c r="G58" s="29">
        <v>0</v>
      </c>
      <c r="H58" s="29">
        <v>0</v>
      </c>
      <c r="I58" s="29">
        <v>1996041.3</v>
      </c>
      <c r="J58" s="29">
        <v>1680432.3</v>
      </c>
      <c r="K58" s="29">
        <v>1213343.7</v>
      </c>
    </row>
    <row r="59" spans="1:11" s="11" customFormat="1" x14ac:dyDescent="0.3">
      <c r="A59" s="8" t="s">
        <v>115</v>
      </c>
      <c r="B59" s="8" t="s">
        <v>116</v>
      </c>
      <c r="C59" s="9"/>
      <c r="D59" s="10">
        <v>1525000</v>
      </c>
      <c r="E59" s="10">
        <v>1525000</v>
      </c>
      <c r="F59" s="10">
        <v>0</v>
      </c>
      <c r="G59" s="10">
        <v>0</v>
      </c>
      <c r="H59" s="10">
        <v>0</v>
      </c>
      <c r="I59" s="10">
        <v>868567</v>
      </c>
      <c r="J59" s="10">
        <v>868567</v>
      </c>
      <c r="K59" s="10">
        <v>656433</v>
      </c>
    </row>
    <row r="60" spans="1:11" ht="14.25" customHeight="1" x14ac:dyDescent="0.3">
      <c r="A60" s="23" t="s">
        <v>117</v>
      </c>
      <c r="B60" s="23" t="s">
        <v>118</v>
      </c>
      <c r="C60" s="23" t="s">
        <v>14</v>
      </c>
      <c r="D60" s="29">
        <v>1525000</v>
      </c>
      <c r="E60" s="29">
        <v>1525000</v>
      </c>
      <c r="F60" s="29">
        <v>0</v>
      </c>
      <c r="G60" s="29">
        <v>0</v>
      </c>
      <c r="H60" s="29">
        <v>0</v>
      </c>
      <c r="I60" s="29">
        <v>868567</v>
      </c>
      <c r="J60" s="29">
        <v>868567</v>
      </c>
      <c r="K60" s="29">
        <v>656433</v>
      </c>
    </row>
    <row r="61" spans="1:11" s="11" customFormat="1" x14ac:dyDescent="0.3">
      <c r="A61" s="8" t="s">
        <v>119</v>
      </c>
      <c r="B61" s="8" t="s">
        <v>120</v>
      </c>
      <c r="C61" s="9"/>
      <c r="D61" s="10">
        <v>2200000</v>
      </c>
      <c r="E61" s="10">
        <v>1200000</v>
      </c>
      <c r="F61" s="10">
        <v>0</v>
      </c>
      <c r="G61" s="10">
        <v>169885</v>
      </c>
      <c r="H61" s="10">
        <v>0</v>
      </c>
      <c r="I61" s="10">
        <v>830115</v>
      </c>
      <c r="J61" s="10">
        <v>830115</v>
      </c>
      <c r="K61" s="10">
        <v>200000</v>
      </c>
    </row>
    <row r="62" spans="1:11" s="11" customFormat="1" x14ac:dyDescent="0.3">
      <c r="A62" s="23" t="s">
        <v>121</v>
      </c>
      <c r="B62" s="23" t="s">
        <v>122</v>
      </c>
      <c r="C62" s="23" t="s">
        <v>14</v>
      </c>
      <c r="D62" s="29">
        <v>200000</v>
      </c>
      <c r="E62" s="29">
        <v>200000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200000</v>
      </c>
    </row>
    <row r="63" spans="1:11" s="11" customFormat="1" x14ac:dyDescent="0.3">
      <c r="A63" s="23" t="s">
        <v>123</v>
      </c>
      <c r="B63" s="23" t="s">
        <v>124</v>
      </c>
      <c r="C63" s="23" t="s">
        <v>14</v>
      </c>
      <c r="D63" s="29">
        <v>2000000</v>
      </c>
      <c r="E63" s="29">
        <v>1000000</v>
      </c>
      <c r="F63" s="29">
        <v>0</v>
      </c>
      <c r="G63" s="29">
        <v>169885</v>
      </c>
      <c r="H63" s="29">
        <v>0</v>
      </c>
      <c r="I63" s="29">
        <v>830115</v>
      </c>
      <c r="J63" s="29">
        <v>830115</v>
      </c>
      <c r="K63" s="29">
        <v>0</v>
      </c>
    </row>
    <row r="64" spans="1:11" s="13" customFormat="1" x14ac:dyDescent="0.3">
      <c r="A64" s="5" t="s">
        <v>125</v>
      </c>
      <c r="B64" s="5" t="s">
        <v>126</v>
      </c>
      <c r="C64" s="6"/>
      <c r="D64" s="7">
        <v>21337150</v>
      </c>
      <c r="E64" s="7">
        <v>21337150</v>
      </c>
      <c r="F64" s="7">
        <v>0</v>
      </c>
      <c r="G64" s="7">
        <v>1516146</v>
      </c>
      <c r="H64" s="7">
        <v>0</v>
      </c>
      <c r="I64" s="7">
        <v>16699294.470000001</v>
      </c>
      <c r="J64" s="7">
        <v>13985917.77</v>
      </c>
      <c r="K64" s="7">
        <v>3121709.53</v>
      </c>
    </row>
    <row r="65" spans="1:11" s="11" customFormat="1" x14ac:dyDescent="0.3">
      <c r="A65" s="8" t="s">
        <v>127</v>
      </c>
      <c r="B65" s="8" t="s">
        <v>128</v>
      </c>
      <c r="C65" s="9"/>
      <c r="D65" s="10">
        <v>12026875</v>
      </c>
      <c r="E65" s="10">
        <v>12026875</v>
      </c>
      <c r="F65" s="10">
        <v>0</v>
      </c>
      <c r="G65" s="10">
        <v>1516146</v>
      </c>
      <c r="H65" s="10">
        <v>0</v>
      </c>
      <c r="I65" s="10">
        <v>9092825.4399999995</v>
      </c>
      <c r="J65" s="10">
        <v>8801164.4399999995</v>
      </c>
      <c r="K65" s="10">
        <v>1417903.56</v>
      </c>
    </row>
    <row r="66" spans="1:11" x14ac:dyDescent="0.3">
      <c r="A66" s="23" t="s">
        <v>129</v>
      </c>
      <c r="B66" s="23" t="s">
        <v>130</v>
      </c>
      <c r="C66" s="23" t="s">
        <v>14</v>
      </c>
      <c r="D66" s="29">
        <v>10056750</v>
      </c>
      <c r="E66" s="29">
        <v>10056750</v>
      </c>
      <c r="F66" s="29">
        <v>0</v>
      </c>
      <c r="G66" s="29">
        <v>1516146</v>
      </c>
      <c r="H66" s="29">
        <v>0</v>
      </c>
      <c r="I66" s="29">
        <v>7141907</v>
      </c>
      <c r="J66" s="29">
        <v>6850246</v>
      </c>
      <c r="K66" s="29">
        <v>1398697</v>
      </c>
    </row>
    <row r="67" spans="1:11" x14ac:dyDescent="0.3">
      <c r="A67" s="23" t="s">
        <v>131</v>
      </c>
      <c r="B67" s="23" t="s">
        <v>132</v>
      </c>
      <c r="C67" s="23" t="s">
        <v>14</v>
      </c>
      <c r="D67" s="29">
        <v>1970125</v>
      </c>
      <c r="E67" s="29">
        <v>1970125</v>
      </c>
      <c r="F67" s="29">
        <v>0</v>
      </c>
      <c r="G67" s="29">
        <v>0</v>
      </c>
      <c r="H67" s="29">
        <v>0</v>
      </c>
      <c r="I67" s="29">
        <v>1950918.44</v>
      </c>
      <c r="J67" s="29">
        <v>1950918.44</v>
      </c>
      <c r="K67" s="29">
        <v>19206.560000000001</v>
      </c>
    </row>
    <row r="68" spans="1:11" s="11" customFormat="1" x14ac:dyDescent="0.3">
      <c r="A68" s="23" t="s">
        <v>133</v>
      </c>
      <c r="B68" s="23" t="s">
        <v>134</v>
      </c>
      <c r="C68" s="23" t="s">
        <v>14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</row>
    <row r="69" spans="1:11" s="11" customFormat="1" x14ac:dyDescent="0.3">
      <c r="A69" s="8" t="s">
        <v>135</v>
      </c>
      <c r="B69" s="8" t="s">
        <v>136</v>
      </c>
      <c r="C69" s="9"/>
      <c r="D69" s="10">
        <v>2012850</v>
      </c>
      <c r="E69" s="10">
        <v>2012850</v>
      </c>
      <c r="F69" s="10">
        <v>0</v>
      </c>
      <c r="G69" s="10">
        <v>0</v>
      </c>
      <c r="H69" s="10">
        <v>0</v>
      </c>
      <c r="I69" s="10">
        <v>1572011.11</v>
      </c>
      <c r="J69" s="10">
        <v>748927.61</v>
      </c>
      <c r="K69" s="10">
        <v>440838.89</v>
      </c>
    </row>
    <row r="70" spans="1:11" x14ac:dyDescent="0.3">
      <c r="A70" s="23" t="s">
        <v>137</v>
      </c>
      <c r="B70" s="23" t="s">
        <v>138</v>
      </c>
      <c r="C70" s="23" t="s">
        <v>14</v>
      </c>
      <c r="D70" s="29">
        <v>543710</v>
      </c>
      <c r="E70" s="29">
        <v>543710</v>
      </c>
      <c r="F70" s="29">
        <v>0</v>
      </c>
      <c r="G70" s="29">
        <v>0</v>
      </c>
      <c r="H70" s="29">
        <v>0</v>
      </c>
      <c r="I70" s="29">
        <v>542021.44999999995</v>
      </c>
      <c r="J70" s="29">
        <v>0</v>
      </c>
      <c r="K70" s="29">
        <v>1688.55</v>
      </c>
    </row>
    <row r="71" spans="1:11" ht="13.8" customHeight="1" x14ac:dyDescent="0.3">
      <c r="A71" s="23" t="s">
        <v>139</v>
      </c>
      <c r="B71" s="23" t="s">
        <v>140</v>
      </c>
      <c r="C71" s="23" t="s">
        <v>14</v>
      </c>
      <c r="D71" s="29">
        <v>83850</v>
      </c>
      <c r="E71" s="29">
        <v>83850</v>
      </c>
      <c r="F71" s="29">
        <v>0</v>
      </c>
      <c r="G71" s="29">
        <v>0</v>
      </c>
      <c r="H71" s="29">
        <v>0</v>
      </c>
      <c r="I71" s="29">
        <v>80117</v>
      </c>
      <c r="J71" s="29">
        <v>80117</v>
      </c>
      <c r="K71" s="29">
        <v>3733</v>
      </c>
    </row>
    <row r="72" spans="1:11" ht="13.8" customHeight="1" x14ac:dyDescent="0.3">
      <c r="A72" s="23" t="s">
        <v>141</v>
      </c>
      <c r="B72" s="23" t="s">
        <v>142</v>
      </c>
      <c r="C72" s="23" t="s">
        <v>14</v>
      </c>
      <c r="D72" s="29">
        <v>58070</v>
      </c>
      <c r="E72" s="29">
        <v>58070</v>
      </c>
      <c r="F72" s="29">
        <v>0</v>
      </c>
      <c r="G72" s="29">
        <v>0</v>
      </c>
      <c r="H72" s="29">
        <v>0</v>
      </c>
      <c r="I72" s="29">
        <v>51253.08</v>
      </c>
      <c r="J72" s="29">
        <v>43255.53</v>
      </c>
      <c r="K72" s="29">
        <v>6816.92</v>
      </c>
    </row>
    <row r="73" spans="1:11" ht="13.8" customHeight="1" x14ac:dyDescent="0.3">
      <c r="A73" s="23" t="s">
        <v>143</v>
      </c>
      <c r="B73" s="23" t="s">
        <v>144</v>
      </c>
      <c r="C73" s="23" t="s">
        <v>14</v>
      </c>
      <c r="D73" s="29">
        <v>1225220</v>
      </c>
      <c r="E73" s="29">
        <v>1225220</v>
      </c>
      <c r="F73" s="29">
        <v>0</v>
      </c>
      <c r="G73" s="29">
        <v>0</v>
      </c>
      <c r="H73" s="29">
        <v>0</v>
      </c>
      <c r="I73" s="29">
        <v>798710.63</v>
      </c>
      <c r="J73" s="29">
        <v>525646.13</v>
      </c>
      <c r="K73" s="29">
        <v>426509.37</v>
      </c>
    </row>
    <row r="74" spans="1:11" s="11" customFormat="1" x14ac:dyDescent="0.3">
      <c r="A74" s="23" t="s">
        <v>145</v>
      </c>
      <c r="B74" s="23" t="s">
        <v>146</v>
      </c>
      <c r="C74" s="23" t="s">
        <v>14</v>
      </c>
      <c r="D74" s="29">
        <v>102000</v>
      </c>
      <c r="E74" s="29">
        <v>102000</v>
      </c>
      <c r="F74" s="29">
        <v>0</v>
      </c>
      <c r="G74" s="29">
        <v>0</v>
      </c>
      <c r="H74" s="29">
        <v>0</v>
      </c>
      <c r="I74" s="29">
        <v>99908.95</v>
      </c>
      <c r="J74" s="29">
        <v>99908.95</v>
      </c>
      <c r="K74" s="29">
        <v>2091.0500000000002</v>
      </c>
    </row>
    <row r="75" spans="1:11" s="13" customFormat="1" x14ac:dyDescent="0.3">
      <c r="A75" s="23" t="s">
        <v>147</v>
      </c>
      <c r="B75" s="23" t="s">
        <v>148</v>
      </c>
      <c r="C75" s="23" t="s">
        <v>14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</row>
    <row r="76" spans="1:11" s="11" customFormat="1" x14ac:dyDescent="0.3">
      <c r="A76" s="8" t="s">
        <v>149</v>
      </c>
      <c r="B76" s="8" t="s">
        <v>150</v>
      </c>
      <c r="C76" s="9"/>
      <c r="D76" s="10">
        <v>500000</v>
      </c>
      <c r="E76" s="10">
        <v>500000</v>
      </c>
      <c r="F76" s="10">
        <v>0</v>
      </c>
      <c r="G76" s="10">
        <v>0</v>
      </c>
      <c r="H76" s="10">
        <v>0</v>
      </c>
      <c r="I76" s="10">
        <v>121252.71</v>
      </c>
      <c r="J76" s="10">
        <v>121252.71</v>
      </c>
      <c r="K76" s="10">
        <v>378747.29</v>
      </c>
    </row>
    <row r="77" spans="1:11" s="13" customFormat="1" x14ac:dyDescent="0.3">
      <c r="A77" s="23" t="s">
        <v>151</v>
      </c>
      <c r="B77" s="23" t="s">
        <v>152</v>
      </c>
      <c r="C77" s="23" t="s">
        <v>14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</row>
    <row r="78" spans="1:11" s="13" customFormat="1" x14ac:dyDescent="0.3">
      <c r="A78" s="23" t="s">
        <v>153</v>
      </c>
      <c r="B78" s="23" t="s">
        <v>154</v>
      </c>
      <c r="C78" s="23" t="s">
        <v>14</v>
      </c>
      <c r="D78" s="29">
        <v>500000</v>
      </c>
      <c r="E78" s="29">
        <v>500000</v>
      </c>
      <c r="F78" s="29">
        <v>0</v>
      </c>
      <c r="G78" s="29">
        <v>0</v>
      </c>
      <c r="H78" s="29">
        <v>0</v>
      </c>
      <c r="I78" s="29">
        <v>121252.71</v>
      </c>
      <c r="J78" s="29">
        <v>121252.71</v>
      </c>
      <c r="K78" s="29">
        <v>378747.29</v>
      </c>
    </row>
    <row r="79" spans="1:11" s="11" customFormat="1" x14ac:dyDescent="0.3">
      <c r="A79" s="8" t="s">
        <v>155</v>
      </c>
      <c r="B79" s="8" t="s">
        <v>156</v>
      </c>
      <c r="C79" s="9"/>
      <c r="D79" s="10">
        <v>6797425</v>
      </c>
      <c r="E79" s="10">
        <v>6797425</v>
      </c>
      <c r="F79" s="10">
        <v>0</v>
      </c>
      <c r="G79" s="10">
        <v>0</v>
      </c>
      <c r="H79" s="10">
        <v>0</v>
      </c>
      <c r="I79" s="10">
        <v>5913205.21</v>
      </c>
      <c r="J79" s="10">
        <v>4314573.01</v>
      </c>
      <c r="K79" s="10">
        <v>884219.79</v>
      </c>
    </row>
    <row r="80" spans="1:11" s="13" customFormat="1" x14ac:dyDescent="0.3">
      <c r="A80" s="23" t="s">
        <v>157</v>
      </c>
      <c r="B80" s="23" t="s">
        <v>158</v>
      </c>
      <c r="C80" s="23" t="s">
        <v>14</v>
      </c>
      <c r="D80" s="29">
        <v>1104560</v>
      </c>
      <c r="E80" s="29">
        <v>1104560</v>
      </c>
      <c r="F80" s="29">
        <v>0</v>
      </c>
      <c r="G80" s="29">
        <v>0</v>
      </c>
      <c r="H80" s="29">
        <v>0</v>
      </c>
      <c r="I80" s="29">
        <v>668728.16</v>
      </c>
      <c r="J80" s="29">
        <v>263012.96000000002</v>
      </c>
      <c r="K80" s="29">
        <v>435831.84</v>
      </c>
    </row>
    <row r="81" spans="1:11" s="13" customFormat="1" x14ac:dyDescent="0.3">
      <c r="A81" s="23" t="s">
        <v>159</v>
      </c>
      <c r="B81" s="23" t="s">
        <v>160</v>
      </c>
      <c r="C81" s="23" t="s">
        <v>14</v>
      </c>
      <c r="D81" s="29">
        <v>1785500</v>
      </c>
      <c r="E81" s="29">
        <v>1785500</v>
      </c>
      <c r="F81" s="29">
        <v>0</v>
      </c>
      <c r="G81" s="29">
        <v>0</v>
      </c>
      <c r="H81" s="29">
        <v>0</v>
      </c>
      <c r="I81" s="29">
        <v>1738462.13</v>
      </c>
      <c r="J81" s="29">
        <v>1630462.09</v>
      </c>
      <c r="K81" s="29">
        <v>47037.87</v>
      </c>
    </row>
    <row r="82" spans="1:11" x14ac:dyDescent="0.3">
      <c r="A82" s="23" t="s">
        <v>161</v>
      </c>
      <c r="B82" s="23" t="s">
        <v>162</v>
      </c>
      <c r="C82" s="23" t="s">
        <v>14</v>
      </c>
      <c r="D82" s="29">
        <v>2753710</v>
      </c>
      <c r="E82" s="29">
        <v>2753710</v>
      </c>
      <c r="F82" s="29">
        <v>0</v>
      </c>
      <c r="G82" s="29">
        <v>0</v>
      </c>
      <c r="H82" s="29">
        <v>0</v>
      </c>
      <c r="I82" s="29">
        <v>2684736.18</v>
      </c>
      <c r="J82" s="29">
        <v>2111426.7200000002</v>
      </c>
      <c r="K82" s="29">
        <v>68973.820000000007</v>
      </c>
    </row>
    <row r="83" spans="1:11" s="11" customFormat="1" x14ac:dyDescent="0.3">
      <c r="A83" s="23" t="s">
        <v>163</v>
      </c>
      <c r="B83" s="23" t="s">
        <v>164</v>
      </c>
      <c r="C83" s="23" t="s">
        <v>14</v>
      </c>
      <c r="D83" s="29">
        <v>716925</v>
      </c>
      <c r="E83" s="29">
        <v>716925</v>
      </c>
      <c r="F83" s="29">
        <v>0</v>
      </c>
      <c r="G83" s="29">
        <v>0</v>
      </c>
      <c r="H83" s="29">
        <v>0</v>
      </c>
      <c r="I83" s="29">
        <v>385691.6</v>
      </c>
      <c r="J83" s="29">
        <v>199241.60000000001</v>
      </c>
      <c r="K83" s="29">
        <v>331233.40000000002</v>
      </c>
    </row>
    <row r="84" spans="1:11" s="11" customFormat="1" x14ac:dyDescent="0.3">
      <c r="A84" s="23" t="s">
        <v>165</v>
      </c>
      <c r="B84" s="23" t="s">
        <v>166</v>
      </c>
      <c r="C84" s="23" t="s">
        <v>14</v>
      </c>
      <c r="D84" s="29">
        <v>436730</v>
      </c>
      <c r="E84" s="29">
        <v>436730</v>
      </c>
      <c r="F84" s="29">
        <v>0</v>
      </c>
      <c r="G84" s="29">
        <v>0</v>
      </c>
      <c r="H84" s="29">
        <v>0</v>
      </c>
      <c r="I84" s="29">
        <v>435587.14</v>
      </c>
      <c r="J84" s="29">
        <v>110429.64</v>
      </c>
      <c r="K84" s="29">
        <v>1142.8599999999999</v>
      </c>
    </row>
    <row r="85" spans="1:11" s="13" customFormat="1" x14ac:dyDescent="0.3">
      <c r="A85" s="5" t="s">
        <v>167</v>
      </c>
      <c r="B85" s="5" t="s">
        <v>168</v>
      </c>
      <c r="C85" s="6"/>
      <c r="D85" s="7">
        <v>35042500</v>
      </c>
      <c r="E85" s="7">
        <v>35042500</v>
      </c>
      <c r="F85" s="7">
        <v>0</v>
      </c>
      <c r="G85" s="7">
        <v>0</v>
      </c>
      <c r="H85" s="7">
        <v>0</v>
      </c>
      <c r="I85" s="7">
        <v>32991604.219999999</v>
      </c>
      <c r="J85" s="7">
        <v>16035825.42</v>
      </c>
      <c r="K85" s="7">
        <v>2050895.78</v>
      </c>
    </row>
    <row r="86" spans="1:11" s="11" customFormat="1" x14ac:dyDescent="0.3">
      <c r="A86" s="8" t="s">
        <v>169</v>
      </c>
      <c r="B86" s="8" t="s">
        <v>170</v>
      </c>
      <c r="C86" s="9"/>
      <c r="D86" s="10">
        <v>9923100</v>
      </c>
      <c r="E86" s="10">
        <v>9923100</v>
      </c>
      <c r="F86" s="10">
        <v>0</v>
      </c>
      <c r="G86" s="10">
        <v>0</v>
      </c>
      <c r="H86" s="10">
        <v>0</v>
      </c>
      <c r="I86" s="10">
        <v>9647497.2599999998</v>
      </c>
      <c r="J86" s="10">
        <v>7908404.7199999997</v>
      </c>
      <c r="K86" s="10">
        <v>275602.74</v>
      </c>
    </row>
    <row r="87" spans="1:11" s="11" customFormat="1" x14ac:dyDescent="0.3">
      <c r="A87" s="23" t="s">
        <v>171</v>
      </c>
      <c r="B87" s="23" t="s">
        <v>172</v>
      </c>
      <c r="C87" s="23" t="s">
        <v>29</v>
      </c>
      <c r="D87" s="29">
        <v>406100</v>
      </c>
      <c r="E87" s="29">
        <v>406100</v>
      </c>
      <c r="F87" s="29">
        <v>0</v>
      </c>
      <c r="G87" s="29">
        <v>0</v>
      </c>
      <c r="H87" s="29">
        <v>0</v>
      </c>
      <c r="I87" s="29">
        <v>379196.1</v>
      </c>
      <c r="J87" s="29">
        <v>379196.1</v>
      </c>
      <c r="K87" s="29">
        <v>26903.9</v>
      </c>
    </row>
    <row r="88" spans="1:11" s="11" customFormat="1" x14ac:dyDescent="0.3">
      <c r="A88" s="23" t="s">
        <v>173</v>
      </c>
      <c r="B88" s="23" t="s">
        <v>174</v>
      </c>
      <c r="C88" s="23" t="s">
        <v>29</v>
      </c>
      <c r="D88" s="29">
        <v>1407000</v>
      </c>
      <c r="E88" s="29">
        <v>1407000</v>
      </c>
      <c r="F88" s="29">
        <v>0</v>
      </c>
      <c r="G88" s="29">
        <v>0</v>
      </c>
      <c r="H88" s="29">
        <v>0</v>
      </c>
      <c r="I88" s="29">
        <v>1365848.91</v>
      </c>
      <c r="J88" s="29">
        <v>1173000.17</v>
      </c>
      <c r="K88" s="29">
        <v>41151.089999999997</v>
      </c>
    </row>
    <row r="89" spans="1:11" s="11" customFormat="1" x14ac:dyDescent="0.3">
      <c r="A89" s="23" t="s">
        <v>175</v>
      </c>
      <c r="B89" s="23" t="s">
        <v>176</v>
      </c>
      <c r="C89" s="23" t="s">
        <v>29</v>
      </c>
      <c r="D89" s="29">
        <v>8000000</v>
      </c>
      <c r="E89" s="29">
        <v>8000000</v>
      </c>
      <c r="F89" s="29">
        <v>0</v>
      </c>
      <c r="G89" s="29">
        <v>0</v>
      </c>
      <c r="H89" s="29">
        <v>0</v>
      </c>
      <c r="I89" s="29">
        <v>7801995.25</v>
      </c>
      <c r="J89" s="29">
        <v>6255751.4500000002</v>
      </c>
      <c r="K89" s="29">
        <v>198004.75</v>
      </c>
    </row>
    <row r="90" spans="1:11" s="11" customFormat="1" x14ac:dyDescent="0.3">
      <c r="A90" s="23" t="s">
        <v>177</v>
      </c>
      <c r="B90" s="23" t="s">
        <v>178</v>
      </c>
      <c r="C90" s="23" t="s">
        <v>29</v>
      </c>
      <c r="D90" s="29">
        <v>110000</v>
      </c>
      <c r="E90" s="29">
        <v>110000</v>
      </c>
      <c r="F90" s="29">
        <v>0</v>
      </c>
      <c r="G90" s="29">
        <v>0</v>
      </c>
      <c r="H90" s="29">
        <v>0</v>
      </c>
      <c r="I90" s="29">
        <v>100457</v>
      </c>
      <c r="J90" s="29">
        <v>100457</v>
      </c>
      <c r="K90" s="29">
        <v>9543</v>
      </c>
    </row>
    <row r="91" spans="1:11" s="11" customFormat="1" x14ac:dyDescent="0.3">
      <c r="A91" s="8" t="s">
        <v>179</v>
      </c>
      <c r="B91" s="8" t="s">
        <v>180</v>
      </c>
      <c r="C91" s="9"/>
      <c r="D91" s="10">
        <v>25119400</v>
      </c>
      <c r="E91" s="10">
        <v>25119400</v>
      </c>
      <c r="F91" s="10">
        <v>0</v>
      </c>
      <c r="G91" s="10">
        <v>0</v>
      </c>
      <c r="H91" s="10">
        <v>0</v>
      </c>
      <c r="I91" s="10">
        <v>23344106.960000001</v>
      </c>
      <c r="J91" s="10">
        <v>8127420.7000000002</v>
      </c>
      <c r="K91" s="10">
        <v>1775293.04</v>
      </c>
    </row>
    <row r="92" spans="1:11" s="11" customFormat="1" x14ac:dyDescent="0.3">
      <c r="A92" s="23" t="s">
        <v>181</v>
      </c>
      <c r="B92" s="23" t="s">
        <v>182</v>
      </c>
      <c r="C92" s="23" t="s">
        <v>29</v>
      </c>
      <c r="D92" s="29">
        <v>25119400</v>
      </c>
      <c r="E92" s="29">
        <v>25119400</v>
      </c>
      <c r="F92" s="29">
        <v>0</v>
      </c>
      <c r="G92" s="29">
        <v>0</v>
      </c>
      <c r="H92" s="29">
        <v>0</v>
      </c>
      <c r="I92" s="29">
        <v>23344106.960000001</v>
      </c>
      <c r="J92" s="29">
        <v>8127420.7000000002</v>
      </c>
      <c r="K92" s="29">
        <v>1775293.04</v>
      </c>
    </row>
    <row r="93" spans="1:11" s="13" customFormat="1" x14ac:dyDescent="0.3">
      <c r="A93" s="5" t="s">
        <v>183</v>
      </c>
      <c r="B93" s="5" t="s">
        <v>184</v>
      </c>
      <c r="C93" s="6"/>
      <c r="D93" s="7">
        <v>75745000</v>
      </c>
      <c r="E93" s="7">
        <v>76491219</v>
      </c>
      <c r="F93" s="7">
        <v>0</v>
      </c>
      <c r="G93" s="7">
        <v>0</v>
      </c>
      <c r="H93" s="7">
        <v>0</v>
      </c>
      <c r="I93" s="7">
        <v>17530352.829999998</v>
      </c>
      <c r="J93" s="7">
        <v>17530352.829999998</v>
      </c>
      <c r="K93" s="7">
        <v>58960866.170000002</v>
      </c>
    </row>
    <row r="94" spans="1:11" s="11" customFormat="1" x14ac:dyDescent="0.3">
      <c r="A94" s="8" t="s">
        <v>185</v>
      </c>
      <c r="B94" s="8" t="s">
        <v>186</v>
      </c>
      <c r="C94" s="9"/>
      <c r="D94" s="10">
        <v>16525500</v>
      </c>
      <c r="E94" s="10">
        <v>16271719</v>
      </c>
      <c r="F94" s="10">
        <v>0</v>
      </c>
      <c r="G94" s="10">
        <v>0</v>
      </c>
      <c r="H94" s="10">
        <v>0</v>
      </c>
      <c r="I94" s="10">
        <v>14775514.83</v>
      </c>
      <c r="J94" s="10">
        <v>14775514.83</v>
      </c>
      <c r="K94" s="10">
        <v>1496204.17</v>
      </c>
    </row>
    <row r="95" spans="1:11" s="11" customFormat="1" x14ac:dyDescent="0.3">
      <c r="A95" s="23" t="s">
        <v>187</v>
      </c>
      <c r="B95" s="23" t="s">
        <v>188</v>
      </c>
      <c r="C95" s="23" t="s">
        <v>14</v>
      </c>
      <c r="D95" s="29">
        <v>14036800</v>
      </c>
      <c r="E95" s="29">
        <v>13821239</v>
      </c>
      <c r="F95" s="29">
        <v>0</v>
      </c>
      <c r="G95" s="29">
        <v>0</v>
      </c>
      <c r="H95" s="29">
        <v>0</v>
      </c>
      <c r="I95" s="29">
        <v>12550286.689999999</v>
      </c>
      <c r="J95" s="29">
        <v>12550286.689999999</v>
      </c>
      <c r="K95" s="29">
        <v>1270952.31</v>
      </c>
    </row>
    <row r="96" spans="1:11" x14ac:dyDescent="0.3">
      <c r="A96" s="23" t="s">
        <v>189</v>
      </c>
      <c r="B96" s="23" t="s">
        <v>190</v>
      </c>
      <c r="C96" s="23" t="s">
        <v>14</v>
      </c>
      <c r="D96" s="29">
        <v>2488700</v>
      </c>
      <c r="E96" s="29">
        <v>2450480</v>
      </c>
      <c r="F96" s="29">
        <v>0</v>
      </c>
      <c r="G96" s="29">
        <v>0</v>
      </c>
      <c r="H96" s="29">
        <v>0</v>
      </c>
      <c r="I96" s="29">
        <v>2225228.14</v>
      </c>
      <c r="J96" s="29">
        <v>2225228.14</v>
      </c>
      <c r="K96" s="29">
        <v>225251.86</v>
      </c>
    </row>
    <row r="97" spans="1:11" s="11" customFormat="1" x14ac:dyDescent="0.3">
      <c r="A97" s="8" t="s">
        <v>191</v>
      </c>
      <c r="B97" s="8" t="s">
        <v>192</v>
      </c>
      <c r="C97" s="9"/>
      <c r="D97" s="10">
        <v>52719500</v>
      </c>
      <c r="E97" s="10">
        <v>53719500</v>
      </c>
      <c r="F97" s="10">
        <v>0</v>
      </c>
      <c r="G97" s="10">
        <v>0</v>
      </c>
      <c r="H97" s="10">
        <v>0</v>
      </c>
      <c r="I97" s="10">
        <v>2754838</v>
      </c>
      <c r="J97" s="10">
        <v>2754838</v>
      </c>
      <c r="K97" s="10">
        <v>50964662</v>
      </c>
    </row>
    <row r="98" spans="1:11" s="11" customFormat="1" x14ac:dyDescent="0.3">
      <c r="A98" s="23" t="s">
        <v>193</v>
      </c>
      <c r="B98" s="23" t="s">
        <v>194</v>
      </c>
      <c r="C98" s="23" t="s">
        <v>14</v>
      </c>
      <c r="D98" s="29">
        <v>48869000</v>
      </c>
      <c r="E98" s="29">
        <v>48869000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48869000</v>
      </c>
    </row>
    <row r="99" spans="1:11" s="11" customFormat="1" x14ac:dyDescent="0.3">
      <c r="A99" s="23" t="s">
        <v>195</v>
      </c>
      <c r="B99" s="23" t="s">
        <v>196</v>
      </c>
      <c r="C99" s="23" t="s">
        <v>14</v>
      </c>
      <c r="D99" s="29">
        <v>3850500</v>
      </c>
      <c r="E99" s="29">
        <v>4850500</v>
      </c>
      <c r="F99" s="29">
        <v>0</v>
      </c>
      <c r="G99" s="29">
        <v>0</v>
      </c>
      <c r="H99" s="29">
        <v>0</v>
      </c>
      <c r="I99" s="29">
        <v>2754838</v>
      </c>
      <c r="J99" s="29">
        <v>2754838</v>
      </c>
      <c r="K99" s="29">
        <v>2095662</v>
      </c>
    </row>
    <row r="100" spans="1:11" s="11" customFormat="1" x14ac:dyDescent="0.3">
      <c r="A100" s="8" t="s">
        <v>197</v>
      </c>
      <c r="B100" s="8" t="s">
        <v>198</v>
      </c>
      <c r="C100" s="9"/>
      <c r="D100" s="10">
        <v>6500000</v>
      </c>
      <c r="E100" s="10">
        <v>6500000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6500000</v>
      </c>
    </row>
    <row r="101" spans="1:11" s="11" customFormat="1" x14ac:dyDescent="0.3">
      <c r="A101" s="23" t="s">
        <v>199</v>
      </c>
      <c r="B101" s="23" t="s">
        <v>200</v>
      </c>
      <c r="C101" s="23" t="s">
        <v>14</v>
      </c>
      <c r="D101" s="29">
        <v>6500000</v>
      </c>
      <c r="E101" s="29">
        <v>6500000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6500000</v>
      </c>
    </row>
  </sheetData>
  <mergeCells count="5">
    <mergeCell ref="A6:B6"/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33"/>
  <sheetViews>
    <sheetView zoomScale="85" zoomScaleNormal="85" workbookViewId="0">
      <pane xSplit="3" ySplit="8" topLeftCell="D9" activePane="bottomRight" state="frozen"/>
      <selection activeCell="E8" sqref="E8"/>
      <selection pane="topRight" activeCell="E8" sqref="E8"/>
      <selection pane="bottomLeft" activeCell="E8" sqref="E8"/>
      <selection pane="bottomRight" activeCell="A6" sqref="A6:B6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14" customWidth="1"/>
    <col min="4" max="4" width="16.88671875" customWidth="1"/>
    <col min="5" max="7" width="17.33203125" style="15" customWidth="1"/>
    <col min="8" max="8" width="17.33203125" style="15"/>
    <col min="9" max="9" width="17.88671875" style="15" bestFit="1" customWidth="1"/>
    <col min="10" max="10" width="17.33203125" style="15"/>
  </cols>
  <sheetData>
    <row r="1" spans="1:16384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6384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  <c r="XDU2" s="30"/>
      <c r="XDV2" s="30"/>
      <c r="XDW2" s="30"/>
      <c r="XDX2" s="30"/>
      <c r="XDY2" s="30"/>
      <c r="XDZ2" s="30"/>
      <c r="XEA2" s="30"/>
      <c r="XEB2" s="30"/>
      <c r="XEC2" s="30"/>
      <c r="XED2" s="30"/>
      <c r="XEE2" s="30"/>
      <c r="XEF2" s="30"/>
      <c r="XEG2" s="30"/>
      <c r="XEH2" s="30"/>
      <c r="XEI2" s="30"/>
      <c r="XEJ2" s="30"/>
      <c r="XEK2" s="30"/>
      <c r="XEL2" s="30"/>
      <c r="XEM2" s="30"/>
      <c r="XEN2" s="30"/>
      <c r="XEO2" s="30"/>
      <c r="XEP2" s="30"/>
      <c r="XEQ2" s="30"/>
      <c r="XER2" s="30"/>
      <c r="XES2" s="30"/>
      <c r="XET2" s="30"/>
      <c r="XEU2" s="30"/>
      <c r="XEV2" s="30"/>
      <c r="XEW2" s="30"/>
      <c r="XEX2" s="30"/>
      <c r="XEY2" s="30"/>
      <c r="XEZ2" s="30"/>
      <c r="XFA2" s="30"/>
      <c r="XFB2" s="30"/>
      <c r="XFC2" s="30"/>
      <c r="XFD2" s="30"/>
    </row>
    <row r="3" spans="1:16384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  <c r="XFB3" s="30"/>
      <c r="XFC3" s="30"/>
      <c r="XFD3" s="30"/>
    </row>
    <row r="4" spans="1:16384" x14ac:dyDescent="0.3">
      <c r="A4" s="30" t="s">
        <v>224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spans="1:16384" x14ac:dyDescent="0.3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6384" s="1" customFormat="1" ht="18" x14ac:dyDescent="0.35">
      <c r="A6" s="31" t="s">
        <v>226</v>
      </c>
      <c r="B6" s="31"/>
      <c r="C6" s="18">
        <f>+I8/E8</f>
        <v>0.96004281436046657</v>
      </c>
      <c r="D6" s="2"/>
      <c r="E6" s="2"/>
      <c r="F6" s="2"/>
      <c r="G6" s="2"/>
      <c r="H6" s="2"/>
      <c r="I6" s="2"/>
      <c r="J6" s="2"/>
    </row>
    <row r="7" spans="1:16384" s="3" customFormat="1" ht="28.8" x14ac:dyDescent="0.3">
      <c r="A7" s="16" t="s">
        <v>3</v>
      </c>
      <c r="B7" s="16" t="s">
        <v>4</v>
      </c>
      <c r="C7" s="16" t="s">
        <v>5</v>
      </c>
      <c r="D7" s="17" t="s">
        <v>6</v>
      </c>
      <c r="E7" s="17" t="s">
        <v>7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8</v>
      </c>
    </row>
    <row r="8" spans="1:16384" s="4" customFormat="1" x14ac:dyDescent="0.3">
      <c r="A8" s="23"/>
      <c r="B8" s="23" t="s">
        <v>201</v>
      </c>
      <c r="C8" s="23" t="s">
        <v>14</v>
      </c>
      <c r="D8" s="29">
        <v>7677591845</v>
      </c>
      <c r="E8" s="29">
        <v>7602739512</v>
      </c>
      <c r="F8" s="29">
        <v>0</v>
      </c>
      <c r="G8" s="29">
        <v>0</v>
      </c>
      <c r="H8" s="29">
        <v>0</v>
      </c>
      <c r="I8" s="29">
        <v>7298955437.9499998</v>
      </c>
      <c r="J8" s="29">
        <v>7298955437.9499998</v>
      </c>
      <c r="K8" s="29">
        <v>303784074.05000001</v>
      </c>
    </row>
    <row r="9" spans="1:16384" s="13" customFormat="1" x14ac:dyDescent="0.3">
      <c r="A9" s="5" t="s">
        <v>15</v>
      </c>
      <c r="B9" s="5" t="s">
        <v>16</v>
      </c>
      <c r="C9" s="6" t="s">
        <v>14</v>
      </c>
      <c r="D9" s="7">
        <v>7504233945</v>
      </c>
      <c r="E9" s="7">
        <v>7376041158</v>
      </c>
      <c r="F9" s="7">
        <v>0</v>
      </c>
      <c r="G9" s="7">
        <v>0</v>
      </c>
      <c r="H9" s="7">
        <v>0</v>
      </c>
      <c r="I9" s="7">
        <v>7091922639</v>
      </c>
      <c r="J9" s="7">
        <v>7091922639</v>
      </c>
      <c r="K9" s="7">
        <v>284118519</v>
      </c>
    </row>
    <row r="10" spans="1:16384" s="11" customFormat="1" x14ac:dyDescent="0.3">
      <c r="A10" s="8" t="s">
        <v>17</v>
      </c>
      <c r="B10" s="8" t="s">
        <v>18</v>
      </c>
      <c r="C10" s="9" t="s">
        <v>14</v>
      </c>
      <c r="D10" s="10">
        <v>2568070600</v>
      </c>
      <c r="E10" s="10">
        <v>2538978295</v>
      </c>
      <c r="F10" s="10">
        <v>0</v>
      </c>
      <c r="G10" s="10">
        <v>0</v>
      </c>
      <c r="H10" s="10">
        <v>0</v>
      </c>
      <c r="I10" s="10">
        <v>2457027961.23</v>
      </c>
      <c r="J10" s="10">
        <v>2457027961.23</v>
      </c>
      <c r="K10" s="10">
        <v>81950333.769999996</v>
      </c>
    </row>
    <row r="11" spans="1:16384" s="11" customFormat="1" x14ac:dyDescent="0.3">
      <c r="A11" s="23" t="s">
        <v>19</v>
      </c>
      <c r="B11" s="23" t="s">
        <v>20</v>
      </c>
      <c r="C11" s="23" t="s">
        <v>14</v>
      </c>
      <c r="D11" s="29">
        <v>2568070600</v>
      </c>
      <c r="E11" s="29">
        <v>2538978295</v>
      </c>
      <c r="F11" s="29">
        <v>0</v>
      </c>
      <c r="G11" s="29">
        <v>0</v>
      </c>
      <c r="H11" s="29">
        <v>0</v>
      </c>
      <c r="I11" s="29">
        <v>2457027961.23</v>
      </c>
      <c r="J11" s="29">
        <v>2457027961.23</v>
      </c>
      <c r="K11" s="29">
        <v>81950333.769999996</v>
      </c>
    </row>
    <row r="12" spans="1:16384" s="11" customFormat="1" x14ac:dyDescent="0.3">
      <c r="A12" s="8" t="s">
        <v>21</v>
      </c>
      <c r="B12" s="8" t="s">
        <v>22</v>
      </c>
      <c r="C12" s="9" t="s">
        <v>14</v>
      </c>
      <c r="D12" s="10">
        <v>3785137645</v>
      </c>
      <c r="E12" s="10">
        <v>3697308944</v>
      </c>
      <c r="F12" s="10">
        <v>0</v>
      </c>
      <c r="G12" s="10">
        <v>0</v>
      </c>
      <c r="H12" s="10">
        <v>0</v>
      </c>
      <c r="I12" s="10">
        <v>3560965850.77</v>
      </c>
      <c r="J12" s="10">
        <v>3560965850.77</v>
      </c>
      <c r="K12" s="10">
        <v>136343093.22999999</v>
      </c>
    </row>
    <row r="13" spans="1:16384" s="11" customFormat="1" x14ac:dyDescent="0.3">
      <c r="A13" s="23" t="s">
        <v>23</v>
      </c>
      <c r="B13" s="23" t="s">
        <v>24</v>
      </c>
      <c r="C13" s="23" t="s">
        <v>14</v>
      </c>
      <c r="D13" s="29">
        <v>639490445</v>
      </c>
      <c r="E13" s="29">
        <v>615367685</v>
      </c>
      <c r="F13" s="29">
        <v>0</v>
      </c>
      <c r="G13" s="29">
        <v>0</v>
      </c>
      <c r="H13" s="29">
        <v>0</v>
      </c>
      <c r="I13" s="29">
        <v>576820289.60000002</v>
      </c>
      <c r="J13" s="29">
        <v>576820289.60000002</v>
      </c>
      <c r="K13" s="29">
        <v>38547395.399999999</v>
      </c>
    </row>
    <row r="14" spans="1:16384" s="11" customFormat="1" x14ac:dyDescent="0.3">
      <c r="A14" s="23" t="s">
        <v>25</v>
      </c>
      <c r="B14" s="23" t="s">
        <v>26</v>
      </c>
      <c r="C14" s="23" t="s">
        <v>14</v>
      </c>
      <c r="D14" s="29">
        <v>1729131200</v>
      </c>
      <c r="E14" s="29">
        <v>1694252380</v>
      </c>
      <c r="F14" s="29">
        <v>0</v>
      </c>
      <c r="G14" s="29">
        <v>0</v>
      </c>
      <c r="H14" s="29">
        <v>0</v>
      </c>
      <c r="I14" s="29">
        <v>1633100858.8900001</v>
      </c>
      <c r="J14" s="29">
        <v>1633100858.8900001</v>
      </c>
      <c r="K14" s="29">
        <v>61151521.109999999</v>
      </c>
    </row>
    <row r="15" spans="1:16384" x14ac:dyDescent="0.3">
      <c r="A15" s="23" t="s">
        <v>27</v>
      </c>
      <c r="B15" s="23" t="s">
        <v>28</v>
      </c>
      <c r="C15" s="23" t="s">
        <v>29</v>
      </c>
      <c r="D15" s="29">
        <v>489861300</v>
      </c>
      <c r="E15" s="29">
        <v>485044300</v>
      </c>
      <c r="F15" s="29">
        <v>0</v>
      </c>
      <c r="G15" s="29">
        <v>0</v>
      </c>
      <c r="H15" s="29">
        <v>0</v>
      </c>
      <c r="I15" s="29">
        <v>467386517.66000003</v>
      </c>
      <c r="J15" s="29">
        <v>467386517.66000003</v>
      </c>
      <c r="K15" s="29">
        <v>17657782.34</v>
      </c>
    </row>
    <row r="16" spans="1:16384" x14ac:dyDescent="0.3">
      <c r="A16" s="23" t="s">
        <v>30</v>
      </c>
      <c r="B16" s="23" t="s">
        <v>31</v>
      </c>
      <c r="C16" s="23" t="s">
        <v>14</v>
      </c>
      <c r="D16" s="29">
        <v>443345800</v>
      </c>
      <c r="E16" s="29">
        <v>428845800</v>
      </c>
      <c r="F16" s="29">
        <v>0</v>
      </c>
      <c r="G16" s="29">
        <v>0</v>
      </c>
      <c r="H16" s="29">
        <v>0</v>
      </c>
      <c r="I16" s="29">
        <v>427968259.85000002</v>
      </c>
      <c r="J16" s="29">
        <v>427968259.85000002</v>
      </c>
      <c r="K16" s="29">
        <v>877540.15</v>
      </c>
    </row>
    <row r="17" spans="1:11" x14ac:dyDescent="0.3">
      <c r="A17" s="23" t="s">
        <v>32</v>
      </c>
      <c r="B17" s="23" t="s">
        <v>33</v>
      </c>
      <c r="C17" s="23" t="s">
        <v>14</v>
      </c>
      <c r="D17" s="29">
        <v>483308900</v>
      </c>
      <c r="E17" s="29">
        <v>473798779</v>
      </c>
      <c r="F17" s="29">
        <v>0</v>
      </c>
      <c r="G17" s="29">
        <v>0</v>
      </c>
      <c r="H17" s="29">
        <v>0</v>
      </c>
      <c r="I17" s="29">
        <v>455689924.76999998</v>
      </c>
      <c r="J17" s="29">
        <v>455689924.76999998</v>
      </c>
      <c r="K17" s="29">
        <v>18108854.23</v>
      </c>
    </row>
    <row r="18" spans="1:11" s="11" customFormat="1" x14ac:dyDescent="0.3">
      <c r="A18" s="8" t="s">
        <v>34</v>
      </c>
      <c r="B18" s="8" t="s">
        <v>35</v>
      </c>
      <c r="C18" s="9" t="s">
        <v>14</v>
      </c>
      <c r="D18" s="10">
        <v>575512900</v>
      </c>
      <c r="E18" s="10">
        <v>569877009</v>
      </c>
      <c r="F18" s="10">
        <v>0</v>
      </c>
      <c r="G18" s="10">
        <v>0</v>
      </c>
      <c r="H18" s="10">
        <v>0</v>
      </c>
      <c r="I18" s="10">
        <v>539056836</v>
      </c>
      <c r="J18" s="10">
        <v>539056836</v>
      </c>
      <c r="K18" s="10">
        <v>30820173</v>
      </c>
    </row>
    <row r="19" spans="1:11" s="11" customFormat="1" x14ac:dyDescent="0.3">
      <c r="A19" s="23" t="s">
        <v>202</v>
      </c>
      <c r="B19" s="23" t="s">
        <v>37</v>
      </c>
      <c r="C19" s="23" t="s">
        <v>14</v>
      </c>
      <c r="D19" s="29">
        <v>545999400</v>
      </c>
      <c r="E19" s="29">
        <v>540652529</v>
      </c>
      <c r="F19" s="29">
        <v>0</v>
      </c>
      <c r="G19" s="29">
        <v>0</v>
      </c>
      <c r="H19" s="29">
        <v>0</v>
      </c>
      <c r="I19" s="29">
        <v>511419186</v>
      </c>
      <c r="J19" s="29">
        <v>511419186</v>
      </c>
      <c r="K19" s="29">
        <v>29233343</v>
      </c>
    </row>
    <row r="20" spans="1:11" s="11" customFormat="1" x14ac:dyDescent="0.3">
      <c r="A20" s="23" t="s">
        <v>203</v>
      </c>
      <c r="B20" s="23" t="s">
        <v>39</v>
      </c>
      <c r="C20" s="23" t="s">
        <v>14</v>
      </c>
      <c r="D20" s="29">
        <v>29513500</v>
      </c>
      <c r="E20" s="29">
        <v>29224480</v>
      </c>
      <c r="F20" s="29">
        <v>0</v>
      </c>
      <c r="G20" s="29">
        <v>0</v>
      </c>
      <c r="H20" s="29">
        <v>0</v>
      </c>
      <c r="I20" s="29">
        <v>27637650</v>
      </c>
      <c r="J20" s="29">
        <v>27637650</v>
      </c>
      <c r="K20" s="29">
        <v>1586830</v>
      </c>
    </row>
    <row r="21" spans="1:11" s="11" customFormat="1" x14ac:dyDescent="0.3">
      <c r="A21" s="8" t="s">
        <v>40</v>
      </c>
      <c r="B21" s="8" t="s">
        <v>41</v>
      </c>
      <c r="C21" s="9" t="s">
        <v>14</v>
      </c>
      <c r="D21" s="10">
        <v>575512800</v>
      </c>
      <c r="E21" s="10">
        <v>569876910</v>
      </c>
      <c r="F21" s="10">
        <v>0</v>
      </c>
      <c r="G21" s="10">
        <v>0</v>
      </c>
      <c r="H21" s="10">
        <v>0</v>
      </c>
      <c r="I21" s="10">
        <v>534871991</v>
      </c>
      <c r="J21" s="10">
        <v>534871991</v>
      </c>
      <c r="K21" s="10">
        <v>35004919</v>
      </c>
    </row>
    <row r="22" spans="1:11" s="11" customFormat="1" x14ac:dyDescent="0.3">
      <c r="A22" s="23" t="s">
        <v>204</v>
      </c>
      <c r="B22" s="23" t="s">
        <v>43</v>
      </c>
      <c r="C22" s="23" t="s">
        <v>14</v>
      </c>
      <c r="D22" s="29">
        <v>309891500</v>
      </c>
      <c r="E22" s="29">
        <v>306856790</v>
      </c>
      <c r="F22" s="29">
        <v>0</v>
      </c>
      <c r="G22" s="29">
        <v>0</v>
      </c>
      <c r="H22" s="29">
        <v>0</v>
      </c>
      <c r="I22" s="29">
        <v>286132403</v>
      </c>
      <c r="J22" s="29">
        <v>286132403</v>
      </c>
      <c r="K22" s="29">
        <v>20724387</v>
      </c>
    </row>
    <row r="23" spans="1:11" s="11" customFormat="1" x14ac:dyDescent="0.3">
      <c r="A23" s="23" t="s">
        <v>205</v>
      </c>
      <c r="B23" s="23" t="s">
        <v>45</v>
      </c>
      <c r="C23" s="23" t="s">
        <v>14</v>
      </c>
      <c r="D23" s="29">
        <v>88540400</v>
      </c>
      <c r="E23" s="29">
        <v>175346730</v>
      </c>
      <c r="F23" s="29">
        <v>0</v>
      </c>
      <c r="G23" s="29">
        <v>0</v>
      </c>
      <c r="H23" s="29">
        <v>0</v>
      </c>
      <c r="I23" s="29">
        <v>165805116</v>
      </c>
      <c r="J23" s="29">
        <v>165805116</v>
      </c>
      <c r="K23" s="29">
        <v>9541614</v>
      </c>
    </row>
    <row r="24" spans="1:11" x14ac:dyDescent="0.3">
      <c r="A24" s="23" t="s">
        <v>206</v>
      </c>
      <c r="B24" s="23" t="s">
        <v>47</v>
      </c>
      <c r="C24" s="23" t="s">
        <v>14</v>
      </c>
      <c r="D24" s="29">
        <v>177080900</v>
      </c>
      <c r="E24" s="29">
        <v>87673390</v>
      </c>
      <c r="F24" s="29">
        <v>0</v>
      </c>
      <c r="G24" s="29">
        <v>0</v>
      </c>
      <c r="H24" s="29">
        <v>0</v>
      </c>
      <c r="I24" s="29">
        <v>82934472</v>
      </c>
      <c r="J24" s="29">
        <v>82934472</v>
      </c>
      <c r="K24" s="29">
        <v>4738918</v>
      </c>
    </row>
    <row r="25" spans="1:11" s="13" customFormat="1" x14ac:dyDescent="0.3">
      <c r="A25" s="5" t="s">
        <v>183</v>
      </c>
      <c r="B25" s="5" t="s">
        <v>184</v>
      </c>
      <c r="C25" s="6" t="s">
        <v>14</v>
      </c>
      <c r="D25" s="7">
        <v>173357900</v>
      </c>
      <c r="E25" s="7">
        <v>226698354</v>
      </c>
      <c r="F25" s="7">
        <v>0</v>
      </c>
      <c r="G25" s="7">
        <v>0</v>
      </c>
      <c r="H25" s="7">
        <v>0</v>
      </c>
      <c r="I25" s="7">
        <v>207032798.94999999</v>
      </c>
      <c r="J25" s="7">
        <v>207032798.94999999</v>
      </c>
      <c r="K25" s="7">
        <v>19665555.050000001</v>
      </c>
    </row>
    <row r="26" spans="1:11" s="11" customFormat="1" x14ac:dyDescent="0.3">
      <c r="A26" s="8" t="s">
        <v>185</v>
      </c>
      <c r="B26" s="8" t="s">
        <v>186</v>
      </c>
      <c r="C26" s="9" t="s">
        <v>14</v>
      </c>
      <c r="D26" s="10">
        <v>97985000</v>
      </c>
      <c r="E26" s="10">
        <v>97025454</v>
      </c>
      <c r="F26" s="10">
        <v>0</v>
      </c>
      <c r="G26" s="10">
        <v>0</v>
      </c>
      <c r="H26" s="10">
        <v>0</v>
      </c>
      <c r="I26" s="10">
        <v>91757220.340000004</v>
      </c>
      <c r="J26" s="10">
        <v>91757220.340000004</v>
      </c>
      <c r="K26" s="10">
        <v>5268233.66</v>
      </c>
    </row>
    <row r="27" spans="1:11" s="11" customFormat="1" x14ac:dyDescent="0.3">
      <c r="A27" s="23" t="s">
        <v>207</v>
      </c>
      <c r="B27" s="23" t="s">
        <v>188</v>
      </c>
      <c r="C27" s="23" t="s">
        <v>14</v>
      </c>
      <c r="D27" s="29">
        <v>83228200</v>
      </c>
      <c r="E27" s="29">
        <v>82413164</v>
      </c>
      <c r="F27" s="29">
        <v>0</v>
      </c>
      <c r="G27" s="29">
        <v>0</v>
      </c>
      <c r="H27" s="29">
        <v>0</v>
      </c>
      <c r="I27" s="29">
        <v>77938361.840000004</v>
      </c>
      <c r="J27" s="29">
        <v>77938361.840000004</v>
      </c>
      <c r="K27" s="29">
        <v>4474802.16</v>
      </c>
    </row>
    <row r="28" spans="1:11" s="11" customFormat="1" x14ac:dyDescent="0.3">
      <c r="A28" s="23" t="s">
        <v>208</v>
      </c>
      <c r="B28" s="23" t="s">
        <v>190</v>
      </c>
      <c r="C28" s="23" t="s">
        <v>14</v>
      </c>
      <c r="D28" s="29">
        <v>14756800</v>
      </c>
      <c r="E28" s="29">
        <v>14612290</v>
      </c>
      <c r="F28" s="29">
        <v>0</v>
      </c>
      <c r="G28" s="29">
        <v>0</v>
      </c>
      <c r="H28" s="29">
        <v>0</v>
      </c>
      <c r="I28" s="29">
        <v>13818858.5</v>
      </c>
      <c r="J28" s="29">
        <v>13818858.5</v>
      </c>
      <c r="K28" s="29">
        <v>793431.5</v>
      </c>
    </row>
    <row r="29" spans="1:11" s="11" customFormat="1" x14ac:dyDescent="0.3">
      <c r="A29" s="8" t="s">
        <v>191</v>
      </c>
      <c r="B29" s="8" t="s">
        <v>192</v>
      </c>
      <c r="C29" s="9" t="s">
        <v>14</v>
      </c>
      <c r="D29" s="10">
        <v>75372900</v>
      </c>
      <c r="E29" s="10">
        <v>118672900</v>
      </c>
      <c r="F29" s="10">
        <v>0</v>
      </c>
      <c r="G29" s="10">
        <v>0</v>
      </c>
      <c r="H29" s="10">
        <v>0</v>
      </c>
      <c r="I29" s="10">
        <v>111729980.33</v>
      </c>
      <c r="J29" s="10">
        <v>111729980.33</v>
      </c>
      <c r="K29" s="10">
        <v>6942919.6699999999</v>
      </c>
    </row>
    <row r="30" spans="1:11" s="11" customFormat="1" x14ac:dyDescent="0.3">
      <c r="A30" s="23" t="s">
        <v>193</v>
      </c>
      <c r="B30" s="23" t="s">
        <v>194</v>
      </c>
      <c r="C30" s="23" t="s">
        <v>14</v>
      </c>
      <c r="D30" s="29">
        <v>52202000</v>
      </c>
      <c r="E30" s="29">
        <v>95502000</v>
      </c>
      <c r="F30" s="29">
        <v>0</v>
      </c>
      <c r="G30" s="29">
        <v>0</v>
      </c>
      <c r="H30" s="29">
        <v>0</v>
      </c>
      <c r="I30" s="29">
        <v>95098925.329999998</v>
      </c>
      <c r="J30" s="29">
        <v>95098925.329999998</v>
      </c>
      <c r="K30" s="29">
        <v>403074.67</v>
      </c>
    </row>
    <row r="31" spans="1:11" x14ac:dyDescent="0.3">
      <c r="A31" s="23" t="s">
        <v>195</v>
      </c>
      <c r="B31" s="23" t="s">
        <v>196</v>
      </c>
      <c r="C31" s="23" t="s">
        <v>14</v>
      </c>
      <c r="D31" s="29">
        <v>23170900</v>
      </c>
      <c r="E31" s="29">
        <v>23170900</v>
      </c>
      <c r="F31" s="29">
        <v>0</v>
      </c>
      <c r="G31" s="29">
        <v>0</v>
      </c>
      <c r="H31" s="29">
        <v>0</v>
      </c>
      <c r="I31" s="29">
        <v>16631055</v>
      </c>
      <c r="J31" s="29">
        <v>16631055</v>
      </c>
      <c r="K31" s="29">
        <v>6539845</v>
      </c>
    </row>
    <row r="32" spans="1:11" s="11" customFormat="1" x14ac:dyDescent="0.3">
      <c r="A32" s="8" t="s">
        <v>197</v>
      </c>
      <c r="B32" s="8" t="s">
        <v>198</v>
      </c>
      <c r="C32" s="9" t="s">
        <v>14</v>
      </c>
      <c r="D32" s="10">
        <v>0</v>
      </c>
      <c r="E32" s="10">
        <v>11000000</v>
      </c>
      <c r="F32" s="10">
        <v>0</v>
      </c>
      <c r="G32" s="10">
        <v>0</v>
      </c>
      <c r="H32" s="10">
        <v>0</v>
      </c>
      <c r="I32" s="10">
        <v>3545598.28</v>
      </c>
      <c r="J32" s="10">
        <v>3545598.28</v>
      </c>
      <c r="K32" s="10">
        <v>7454401.7199999997</v>
      </c>
    </row>
    <row r="33" spans="1:11" x14ac:dyDescent="0.3">
      <c r="A33" s="23" t="s">
        <v>199</v>
      </c>
      <c r="B33" s="23" t="s">
        <v>200</v>
      </c>
      <c r="C33" s="23" t="s">
        <v>14</v>
      </c>
      <c r="D33" s="29">
        <v>0</v>
      </c>
      <c r="E33" s="29">
        <v>11000000</v>
      </c>
      <c r="F33" s="29">
        <v>0</v>
      </c>
      <c r="G33" s="29">
        <v>0</v>
      </c>
      <c r="H33" s="29">
        <v>0</v>
      </c>
      <c r="I33" s="29">
        <v>3545598.28</v>
      </c>
      <c r="J33" s="29">
        <v>3545598.28</v>
      </c>
      <c r="K33" s="29">
        <v>7454401.7199999997</v>
      </c>
    </row>
  </sheetData>
  <mergeCells count="4473">
    <mergeCell ref="XED4:XEN4"/>
    <mergeCell ref="XEO4:XEY4"/>
    <mergeCell ref="XEZ4:XFD4"/>
    <mergeCell ref="A6:B6"/>
    <mergeCell ref="XBP4:XBZ4"/>
    <mergeCell ref="XCA4:XCK4"/>
    <mergeCell ref="XCL4:XCV4"/>
    <mergeCell ref="XCW4:XDG4"/>
    <mergeCell ref="XDH4:XDR4"/>
    <mergeCell ref="XDS4:XEC4"/>
    <mergeCell ref="WZB4:WZL4"/>
    <mergeCell ref="WZM4:WZW4"/>
    <mergeCell ref="WZX4:XAH4"/>
    <mergeCell ref="XAI4:XAS4"/>
    <mergeCell ref="XAT4:XBD4"/>
    <mergeCell ref="XBE4:XBO4"/>
    <mergeCell ref="WWN4:WWX4"/>
    <mergeCell ref="WWY4:WXI4"/>
    <mergeCell ref="WXJ4:WXT4"/>
    <mergeCell ref="WXU4:WYE4"/>
    <mergeCell ref="WYF4:WYP4"/>
    <mergeCell ref="WYQ4:WZA4"/>
    <mergeCell ref="WTZ4:WUJ4"/>
    <mergeCell ref="WUK4:WUU4"/>
    <mergeCell ref="WUV4:WVF4"/>
    <mergeCell ref="WVG4:WVQ4"/>
    <mergeCell ref="WVR4:WWB4"/>
    <mergeCell ref="WWC4:WWM4"/>
    <mergeCell ref="WRL4:WRV4"/>
    <mergeCell ref="WRW4:WSG4"/>
    <mergeCell ref="WSH4:WSR4"/>
    <mergeCell ref="WSS4:WTC4"/>
    <mergeCell ref="WTD4:WTN4"/>
    <mergeCell ref="WTO4:WTY4"/>
    <mergeCell ref="WOX4:WPH4"/>
    <mergeCell ref="WPI4:WPS4"/>
    <mergeCell ref="WPT4:WQD4"/>
    <mergeCell ref="WQE4:WQO4"/>
    <mergeCell ref="WQP4:WQZ4"/>
    <mergeCell ref="WRA4:WRK4"/>
    <mergeCell ref="WMJ4:WMT4"/>
    <mergeCell ref="WMU4:WNE4"/>
    <mergeCell ref="WNF4:WNP4"/>
    <mergeCell ref="WNQ4:WOA4"/>
    <mergeCell ref="WOB4:WOL4"/>
    <mergeCell ref="WOM4:WOW4"/>
    <mergeCell ref="WJV4:WKF4"/>
    <mergeCell ref="WKG4:WKQ4"/>
    <mergeCell ref="WKR4:WLB4"/>
    <mergeCell ref="WLC4:WLM4"/>
    <mergeCell ref="WLN4:WLX4"/>
    <mergeCell ref="WLY4:WMI4"/>
    <mergeCell ref="WHH4:WHR4"/>
    <mergeCell ref="WHS4:WIC4"/>
    <mergeCell ref="WID4:WIN4"/>
    <mergeCell ref="WIO4:WIY4"/>
    <mergeCell ref="WIZ4:WJJ4"/>
    <mergeCell ref="WJK4:WJU4"/>
    <mergeCell ref="WET4:WFD4"/>
    <mergeCell ref="WFE4:WFO4"/>
    <mergeCell ref="WFP4:WFZ4"/>
    <mergeCell ref="WGA4:WGK4"/>
    <mergeCell ref="WGL4:WGV4"/>
    <mergeCell ref="WGW4:WHG4"/>
    <mergeCell ref="WCF4:WCP4"/>
    <mergeCell ref="WCQ4:WDA4"/>
    <mergeCell ref="WDB4:WDL4"/>
    <mergeCell ref="WDM4:WDW4"/>
    <mergeCell ref="WDX4:WEH4"/>
    <mergeCell ref="WEI4:WES4"/>
    <mergeCell ref="VZR4:WAB4"/>
    <mergeCell ref="WAC4:WAM4"/>
    <mergeCell ref="WAN4:WAX4"/>
    <mergeCell ref="WAY4:WBI4"/>
    <mergeCell ref="WBJ4:WBT4"/>
    <mergeCell ref="WBU4:WCE4"/>
    <mergeCell ref="VXD4:VXN4"/>
    <mergeCell ref="VXO4:VXY4"/>
    <mergeCell ref="VXZ4:VYJ4"/>
    <mergeCell ref="VYK4:VYU4"/>
    <mergeCell ref="VYV4:VZF4"/>
    <mergeCell ref="VZG4:VZQ4"/>
    <mergeCell ref="VUP4:VUZ4"/>
    <mergeCell ref="VVA4:VVK4"/>
    <mergeCell ref="VVL4:VVV4"/>
    <mergeCell ref="VVW4:VWG4"/>
    <mergeCell ref="VWH4:VWR4"/>
    <mergeCell ref="VWS4:VXC4"/>
    <mergeCell ref="VSB4:VSL4"/>
    <mergeCell ref="VSM4:VSW4"/>
    <mergeCell ref="VSX4:VTH4"/>
    <mergeCell ref="VTI4:VTS4"/>
    <mergeCell ref="VTT4:VUD4"/>
    <mergeCell ref="VUE4:VUO4"/>
    <mergeCell ref="VPN4:VPX4"/>
    <mergeCell ref="VPY4:VQI4"/>
    <mergeCell ref="VQJ4:VQT4"/>
    <mergeCell ref="VQU4:VRE4"/>
    <mergeCell ref="VRF4:VRP4"/>
    <mergeCell ref="VRQ4:VSA4"/>
    <mergeCell ref="VMZ4:VNJ4"/>
    <mergeCell ref="VNK4:VNU4"/>
    <mergeCell ref="VNV4:VOF4"/>
    <mergeCell ref="VOG4:VOQ4"/>
    <mergeCell ref="VOR4:VPB4"/>
    <mergeCell ref="VPC4:VPM4"/>
    <mergeCell ref="VKL4:VKV4"/>
    <mergeCell ref="VKW4:VLG4"/>
    <mergeCell ref="VLH4:VLR4"/>
    <mergeCell ref="VLS4:VMC4"/>
    <mergeCell ref="VMD4:VMN4"/>
    <mergeCell ref="VMO4:VMY4"/>
    <mergeCell ref="VHX4:VIH4"/>
    <mergeCell ref="VII4:VIS4"/>
    <mergeCell ref="VIT4:VJD4"/>
    <mergeCell ref="VJE4:VJO4"/>
    <mergeCell ref="VJP4:VJZ4"/>
    <mergeCell ref="VKA4:VKK4"/>
    <mergeCell ref="VFJ4:VFT4"/>
    <mergeCell ref="VFU4:VGE4"/>
    <mergeCell ref="VGF4:VGP4"/>
    <mergeCell ref="VGQ4:VHA4"/>
    <mergeCell ref="VHB4:VHL4"/>
    <mergeCell ref="VHM4:VHW4"/>
    <mergeCell ref="VCV4:VDF4"/>
    <mergeCell ref="VDG4:VDQ4"/>
    <mergeCell ref="VDR4:VEB4"/>
    <mergeCell ref="VEC4:VEM4"/>
    <mergeCell ref="VEN4:VEX4"/>
    <mergeCell ref="VEY4:VFI4"/>
    <mergeCell ref="VAH4:VAR4"/>
    <mergeCell ref="VAS4:VBC4"/>
    <mergeCell ref="VBD4:VBN4"/>
    <mergeCell ref="VBO4:VBY4"/>
    <mergeCell ref="VBZ4:VCJ4"/>
    <mergeCell ref="VCK4:VCU4"/>
    <mergeCell ref="UXT4:UYD4"/>
    <mergeCell ref="UYE4:UYO4"/>
    <mergeCell ref="UYP4:UYZ4"/>
    <mergeCell ref="UZA4:UZK4"/>
    <mergeCell ref="UZL4:UZV4"/>
    <mergeCell ref="UZW4:VAG4"/>
    <mergeCell ref="UVF4:UVP4"/>
    <mergeCell ref="UVQ4:UWA4"/>
    <mergeCell ref="UWB4:UWL4"/>
    <mergeCell ref="UWM4:UWW4"/>
    <mergeCell ref="UWX4:UXH4"/>
    <mergeCell ref="UXI4:UXS4"/>
    <mergeCell ref="USR4:UTB4"/>
    <mergeCell ref="UTC4:UTM4"/>
    <mergeCell ref="UTN4:UTX4"/>
    <mergeCell ref="UTY4:UUI4"/>
    <mergeCell ref="UUJ4:UUT4"/>
    <mergeCell ref="UUU4:UVE4"/>
    <mergeCell ref="UQD4:UQN4"/>
    <mergeCell ref="UQO4:UQY4"/>
    <mergeCell ref="UQZ4:URJ4"/>
    <mergeCell ref="URK4:URU4"/>
    <mergeCell ref="URV4:USF4"/>
    <mergeCell ref="USG4:USQ4"/>
    <mergeCell ref="UNP4:UNZ4"/>
    <mergeCell ref="UOA4:UOK4"/>
    <mergeCell ref="UOL4:UOV4"/>
    <mergeCell ref="UOW4:UPG4"/>
    <mergeCell ref="UPH4:UPR4"/>
    <mergeCell ref="UPS4:UQC4"/>
    <mergeCell ref="ULB4:ULL4"/>
    <mergeCell ref="ULM4:ULW4"/>
    <mergeCell ref="ULX4:UMH4"/>
    <mergeCell ref="UMI4:UMS4"/>
    <mergeCell ref="UMT4:UND4"/>
    <mergeCell ref="UNE4:UNO4"/>
    <mergeCell ref="UIN4:UIX4"/>
    <mergeCell ref="UIY4:UJI4"/>
    <mergeCell ref="UJJ4:UJT4"/>
    <mergeCell ref="UJU4:UKE4"/>
    <mergeCell ref="UKF4:UKP4"/>
    <mergeCell ref="UKQ4:ULA4"/>
    <mergeCell ref="UFZ4:UGJ4"/>
    <mergeCell ref="UGK4:UGU4"/>
    <mergeCell ref="UGV4:UHF4"/>
    <mergeCell ref="UHG4:UHQ4"/>
    <mergeCell ref="UHR4:UIB4"/>
    <mergeCell ref="UIC4:UIM4"/>
    <mergeCell ref="UDL4:UDV4"/>
    <mergeCell ref="UDW4:UEG4"/>
    <mergeCell ref="UEH4:UER4"/>
    <mergeCell ref="UES4:UFC4"/>
    <mergeCell ref="UFD4:UFN4"/>
    <mergeCell ref="UFO4:UFY4"/>
    <mergeCell ref="UAX4:UBH4"/>
    <mergeCell ref="UBI4:UBS4"/>
    <mergeCell ref="UBT4:UCD4"/>
    <mergeCell ref="UCE4:UCO4"/>
    <mergeCell ref="UCP4:UCZ4"/>
    <mergeCell ref="UDA4:UDK4"/>
    <mergeCell ref="TYJ4:TYT4"/>
    <mergeCell ref="TYU4:TZE4"/>
    <mergeCell ref="TZF4:TZP4"/>
    <mergeCell ref="TZQ4:UAA4"/>
    <mergeCell ref="UAB4:UAL4"/>
    <mergeCell ref="UAM4:UAW4"/>
    <mergeCell ref="TVV4:TWF4"/>
    <mergeCell ref="TWG4:TWQ4"/>
    <mergeCell ref="TWR4:TXB4"/>
    <mergeCell ref="TXC4:TXM4"/>
    <mergeCell ref="TXN4:TXX4"/>
    <mergeCell ref="TXY4:TYI4"/>
    <mergeCell ref="TTH4:TTR4"/>
    <mergeCell ref="TTS4:TUC4"/>
    <mergeCell ref="TUD4:TUN4"/>
    <mergeCell ref="TUO4:TUY4"/>
    <mergeCell ref="TUZ4:TVJ4"/>
    <mergeCell ref="TVK4:TVU4"/>
    <mergeCell ref="TQT4:TRD4"/>
    <mergeCell ref="TRE4:TRO4"/>
    <mergeCell ref="TRP4:TRZ4"/>
    <mergeCell ref="TSA4:TSK4"/>
    <mergeCell ref="TSL4:TSV4"/>
    <mergeCell ref="TSW4:TTG4"/>
    <mergeCell ref="TOF4:TOP4"/>
    <mergeCell ref="TOQ4:TPA4"/>
    <mergeCell ref="TPB4:TPL4"/>
    <mergeCell ref="TPM4:TPW4"/>
    <mergeCell ref="TPX4:TQH4"/>
    <mergeCell ref="TQI4:TQS4"/>
    <mergeCell ref="TLR4:TMB4"/>
    <mergeCell ref="TMC4:TMM4"/>
    <mergeCell ref="TMN4:TMX4"/>
    <mergeCell ref="TMY4:TNI4"/>
    <mergeCell ref="TNJ4:TNT4"/>
    <mergeCell ref="TNU4:TOE4"/>
    <mergeCell ref="TJD4:TJN4"/>
    <mergeCell ref="TJO4:TJY4"/>
    <mergeCell ref="TJZ4:TKJ4"/>
    <mergeCell ref="TKK4:TKU4"/>
    <mergeCell ref="TKV4:TLF4"/>
    <mergeCell ref="TLG4:TLQ4"/>
    <mergeCell ref="TGP4:TGZ4"/>
    <mergeCell ref="THA4:THK4"/>
    <mergeCell ref="THL4:THV4"/>
    <mergeCell ref="THW4:TIG4"/>
    <mergeCell ref="TIH4:TIR4"/>
    <mergeCell ref="TIS4:TJC4"/>
    <mergeCell ref="TEB4:TEL4"/>
    <mergeCell ref="TEM4:TEW4"/>
    <mergeCell ref="TEX4:TFH4"/>
    <mergeCell ref="TFI4:TFS4"/>
    <mergeCell ref="TFT4:TGD4"/>
    <mergeCell ref="TGE4:TGO4"/>
    <mergeCell ref="TBN4:TBX4"/>
    <mergeCell ref="TBY4:TCI4"/>
    <mergeCell ref="TCJ4:TCT4"/>
    <mergeCell ref="TCU4:TDE4"/>
    <mergeCell ref="TDF4:TDP4"/>
    <mergeCell ref="TDQ4:TEA4"/>
    <mergeCell ref="SYZ4:SZJ4"/>
    <mergeCell ref="SZK4:SZU4"/>
    <mergeCell ref="SZV4:TAF4"/>
    <mergeCell ref="TAG4:TAQ4"/>
    <mergeCell ref="TAR4:TBB4"/>
    <mergeCell ref="TBC4:TBM4"/>
    <mergeCell ref="SWL4:SWV4"/>
    <mergeCell ref="SWW4:SXG4"/>
    <mergeCell ref="SXH4:SXR4"/>
    <mergeCell ref="SXS4:SYC4"/>
    <mergeCell ref="SYD4:SYN4"/>
    <mergeCell ref="SYO4:SYY4"/>
    <mergeCell ref="STX4:SUH4"/>
    <mergeCell ref="SUI4:SUS4"/>
    <mergeCell ref="SUT4:SVD4"/>
    <mergeCell ref="SVE4:SVO4"/>
    <mergeCell ref="SVP4:SVZ4"/>
    <mergeCell ref="SWA4:SWK4"/>
    <mergeCell ref="SRJ4:SRT4"/>
    <mergeCell ref="SRU4:SSE4"/>
    <mergeCell ref="SSF4:SSP4"/>
    <mergeCell ref="SSQ4:STA4"/>
    <mergeCell ref="STB4:STL4"/>
    <mergeCell ref="STM4:STW4"/>
    <mergeCell ref="SOV4:SPF4"/>
    <mergeCell ref="SPG4:SPQ4"/>
    <mergeCell ref="SPR4:SQB4"/>
    <mergeCell ref="SQC4:SQM4"/>
    <mergeCell ref="SQN4:SQX4"/>
    <mergeCell ref="SQY4:SRI4"/>
    <mergeCell ref="SMH4:SMR4"/>
    <mergeCell ref="SMS4:SNC4"/>
    <mergeCell ref="SND4:SNN4"/>
    <mergeCell ref="SNO4:SNY4"/>
    <mergeCell ref="SNZ4:SOJ4"/>
    <mergeCell ref="SOK4:SOU4"/>
    <mergeCell ref="SJT4:SKD4"/>
    <mergeCell ref="SKE4:SKO4"/>
    <mergeCell ref="SKP4:SKZ4"/>
    <mergeCell ref="SLA4:SLK4"/>
    <mergeCell ref="SLL4:SLV4"/>
    <mergeCell ref="SLW4:SMG4"/>
    <mergeCell ref="SHF4:SHP4"/>
    <mergeCell ref="SHQ4:SIA4"/>
    <mergeCell ref="SIB4:SIL4"/>
    <mergeCell ref="SIM4:SIW4"/>
    <mergeCell ref="SIX4:SJH4"/>
    <mergeCell ref="SJI4:SJS4"/>
    <mergeCell ref="SER4:SFB4"/>
    <mergeCell ref="SFC4:SFM4"/>
    <mergeCell ref="SFN4:SFX4"/>
    <mergeCell ref="SFY4:SGI4"/>
    <mergeCell ref="SGJ4:SGT4"/>
    <mergeCell ref="SGU4:SHE4"/>
    <mergeCell ref="SCD4:SCN4"/>
    <mergeCell ref="SCO4:SCY4"/>
    <mergeCell ref="SCZ4:SDJ4"/>
    <mergeCell ref="SDK4:SDU4"/>
    <mergeCell ref="SDV4:SEF4"/>
    <mergeCell ref="SEG4:SEQ4"/>
    <mergeCell ref="RZP4:RZZ4"/>
    <mergeCell ref="SAA4:SAK4"/>
    <mergeCell ref="SAL4:SAV4"/>
    <mergeCell ref="SAW4:SBG4"/>
    <mergeCell ref="SBH4:SBR4"/>
    <mergeCell ref="SBS4:SCC4"/>
    <mergeCell ref="RXB4:RXL4"/>
    <mergeCell ref="RXM4:RXW4"/>
    <mergeCell ref="RXX4:RYH4"/>
    <mergeCell ref="RYI4:RYS4"/>
    <mergeCell ref="RYT4:RZD4"/>
    <mergeCell ref="RZE4:RZO4"/>
    <mergeCell ref="RUN4:RUX4"/>
    <mergeCell ref="RUY4:RVI4"/>
    <mergeCell ref="RVJ4:RVT4"/>
    <mergeCell ref="RVU4:RWE4"/>
    <mergeCell ref="RWF4:RWP4"/>
    <mergeCell ref="RWQ4:RXA4"/>
    <mergeCell ref="RRZ4:RSJ4"/>
    <mergeCell ref="RSK4:RSU4"/>
    <mergeCell ref="RSV4:RTF4"/>
    <mergeCell ref="RTG4:RTQ4"/>
    <mergeCell ref="RTR4:RUB4"/>
    <mergeCell ref="RUC4:RUM4"/>
    <mergeCell ref="RPL4:RPV4"/>
    <mergeCell ref="RPW4:RQG4"/>
    <mergeCell ref="RQH4:RQR4"/>
    <mergeCell ref="RQS4:RRC4"/>
    <mergeCell ref="RRD4:RRN4"/>
    <mergeCell ref="RRO4:RRY4"/>
    <mergeCell ref="RMX4:RNH4"/>
    <mergeCell ref="RNI4:RNS4"/>
    <mergeCell ref="RNT4:ROD4"/>
    <mergeCell ref="ROE4:ROO4"/>
    <mergeCell ref="ROP4:ROZ4"/>
    <mergeCell ref="RPA4:RPK4"/>
    <mergeCell ref="RKJ4:RKT4"/>
    <mergeCell ref="RKU4:RLE4"/>
    <mergeCell ref="RLF4:RLP4"/>
    <mergeCell ref="RLQ4:RMA4"/>
    <mergeCell ref="RMB4:RML4"/>
    <mergeCell ref="RMM4:RMW4"/>
    <mergeCell ref="RHV4:RIF4"/>
    <mergeCell ref="RIG4:RIQ4"/>
    <mergeCell ref="RIR4:RJB4"/>
    <mergeCell ref="RJC4:RJM4"/>
    <mergeCell ref="RJN4:RJX4"/>
    <mergeCell ref="RJY4:RKI4"/>
    <mergeCell ref="RFH4:RFR4"/>
    <mergeCell ref="RFS4:RGC4"/>
    <mergeCell ref="RGD4:RGN4"/>
    <mergeCell ref="RGO4:RGY4"/>
    <mergeCell ref="RGZ4:RHJ4"/>
    <mergeCell ref="RHK4:RHU4"/>
    <mergeCell ref="RCT4:RDD4"/>
    <mergeCell ref="RDE4:RDO4"/>
    <mergeCell ref="RDP4:RDZ4"/>
    <mergeCell ref="REA4:REK4"/>
    <mergeCell ref="REL4:REV4"/>
    <mergeCell ref="REW4:RFG4"/>
    <mergeCell ref="RAF4:RAP4"/>
    <mergeCell ref="RAQ4:RBA4"/>
    <mergeCell ref="RBB4:RBL4"/>
    <mergeCell ref="RBM4:RBW4"/>
    <mergeCell ref="RBX4:RCH4"/>
    <mergeCell ref="RCI4:RCS4"/>
    <mergeCell ref="QXR4:QYB4"/>
    <mergeCell ref="QYC4:QYM4"/>
    <mergeCell ref="QYN4:QYX4"/>
    <mergeCell ref="QYY4:QZI4"/>
    <mergeCell ref="QZJ4:QZT4"/>
    <mergeCell ref="QZU4:RAE4"/>
    <mergeCell ref="QVD4:QVN4"/>
    <mergeCell ref="QVO4:QVY4"/>
    <mergeCell ref="QVZ4:QWJ4"/>
    <mergeCell ref="QWK4:QWU4"/>
    <mergeCell ref="QWV4:QXF4"/>
    <mergeCell ref="QXG4:QXQ4"/>
    <mergeCell ref="QSP4:QSZ4"/>
    <mergeCell ref="QTA4:QTK4"/>
    <mergeCell ref="QTL4:QTV4"/>
    <mergeCell ref="QTW4:QUG4"/>
    <mergeCell ref="QUH4:QUR4"/>
    <mergeCell ref="QUS4:QVC4"/>
    <mergeCell ref="QQB4:QQL4"/>
    <mergeCell ref="QQM4:QQW4"/>
    <mergeCell ref="QQX4:QRH4"/>
    <mergeCell ref="QRI4:QRS4"/>
    <mergeCell ref="QRT4:QSD4"/>
    <mergeCell ref="QSE4:QSO4"/>
    <mergeCell ref="QNN4:QNX4"/>
    <mergeCell ref="QNY4:QOI4"/>
    <mergeCell ref="QOJ4:QOT4"/>
    <mergeCell ref="QOU4:QPE4"/>
    <mergeCell ref="QPF4:QPP4"/>
    <mergeCell ref="QPQ4:QQA4"/>
    <mergeCell ref="QKZ4:QLJ4"/>
    <mergeCell ref="QLK4:QLU4"/>
    <mergeCell ref="QLV4:QMF4"/>
    <mergeCell ref="QMG4:QMQ4"/>
    <mergeCell ref="QMR4:QNB4"/>
    <mergeCell ref="QNC4:QNM4"/>
    <mergeCell ref="QIL4:QIV4"/>
    <mergeCell ref="QIW4:QJG4"/>
    <mergeCell ref="QJH4:QJR4"/>
    <mergeCell ref="QJS4:QKC4"/>
    <mergeCell ref="QKD4:QKN4"/>
    <mergeCell ref="QKO4:QKY4"/>
    <mergeCell ref="QFX4:QGH4"/>
    <mergeCell ref="QGI4:QGS4"/>
    <mergeCell ref="QGT4:QHD4"/>
    <mergeCell ref="QHE4:QHO4"/>
    <mergeCell ref="QHP4:QHZ4"/>
    <mergeCell ref="QIA4:QIK4"/>
    <mergeCell ref="QDJ4:QDT4"/>
    <mergeCell ref="QDU4:QEE4"/>
    <mergeCell ref="QEF4:QEP4"/>
    <mergeCell ref="QEQ4:QFA4"/>
    <mergeCell ref="QFB4:QFL4"/>
    <mergeCell ref="QFM4:QFW4"/>
    <mergeCell ref="QAV4:QBF4"/>
    <mergeCell ref="QBG4:QBQ4"/>
    <mergeCell ref="QBR4:QCB4"/>
    <mergeCell ref="QCC4:QCM4"/>
    <mergeCell ref="QCN4:QCX4"/>
    <mergeCell ref="QCY4:QDI4"/>
    <mergeCell ref="PYH4:PYR4"/>
    <mergeCell ref="PYS4:PZC4"/>
    <mergeCell ref="PZD4:PZN4"/>
    <mergeCell ref="PZO4:PZY4"/>
    <mergeCell ref="PZZ4:QAJ4"/>
    <mergeCell ref="QAK4:QAU4"/>
    <mergeCell ref="PVT4:PWD4"/>
    <mergeCell ref="PWE4:PWO4"/>
    <mergeCell ref="PWP4:PWZ4"/>
    <mergeCell ref="PXA4:PXK4"/>
    <mergeCell ref="PXL4:PXV4"/>
    <mergeCell ref="PXW4:PYG4"/>
    <mergeCell ref="PTF4:PTP4"/>
    <mergeCell ref="PTQ4:PUA4"/>
    <mergeCell ref="PUB4:PUL4"/>
    <mergeCell ref="PUM4:PUW4"/>
    <mergeCell ref="PUX4:PVH4"/>
    <mergeCell ref="PVI4:PVS4"/>
    <mergeCell ref="PQR4:PRB4"/>
    <mergeCell ref="PRC4:PRM4"/>
    <mergeCell ref="PRN4:PRX4"/>
    <mergeCell ref="PRY4:PSI4"/>
    <mergeCell ref="PSJ4:PST4"/>
    <mergeCell ref="PSU4:PTE4"/>
    <mergeCell ref="POD4:PON4"/>
    <mergeCell ref="POO4:POY4"/>
    <mergeCell ref="POZ4:PPJ4"/>
    <mergeCell ref="PPK4:PPU4"/>
    <mergeCell ref="PPV4:PQF4"/>
    <mergeCell ref="PQG4:PQQ4"/>
    <mergeCell ref="PLP4:PLZ4"/>
    <mergeCell ref="PMA4:PMK4"/>
    <mergeCell ref="PML4:PMV4"/>
    <mergeCell ref="PMW4:PNG4"/>
    <mergeCell ref="PNH4:PNR4"/>
    <mergeCell ref="PNS4:POC4"/>
    <mergeCell ref="PJB4:PJL4"/>
    <mergeCell ref="PJM4:PJW4"/>
    <mergeCell ref="PJX4:PKH4"/>
    <mergeCell ref="PKI4:PKS4"/>
    <mergeCell ref="PKT4:PLD4"/>
    <mergeCell ref="PLE4:PLO4"/>
    <mergeCell ref="PGN4:PGX4"/>
    <mergeCell ref="PGY4:PHI4"/>
    <mergeCell ref="PHJ4:PHT4"/>
    <mergeCell ref="PHU4:PIE4"/>
    <mergeCell ref="PIF4:PIP4"/>
    <mergeCell ref="PIQ4:PJA4"/>
    <mergeCell ref="PDZ4:PEJ4"/>
    <mergeCell ref="PEK4:PEU4"/>
    <mergeCell ref="PEV4:PFF4"/>
    <mergeCell ref="PFG4:PFQ4"/>
    <mergeCell ref="PFR4:PGB4"/>
    <mergeCell ref="PGC4:PGM4"/>
    <mergeCell ref="PBL4:PBV4"/>
    <mergeCell ref="PBW4:PCG4"/>
    <mergeCell ref="PCH4:PCR4"/>
    <mergeCell ref="PCS4:PDC4"/>
    <mergeCell ref="PDD4:PDN4"/>
    <mergeCell ref="PDO4:PDY4"/>
    <mergeCell ref="OYX4:OZH4"/>
    <mergeCell ref="OZI4:OZS4"/>
    <mergeCell ref="OZT4:PAD4"/>
    <mergeCell ref="PAE4:PAO4"/>
    <mergeCell ref="PAP4:PAZ4"/>
    <mergeCell ref="PBA4:PBK4"/>
    <mergeCell ref="OWJ4:OWT4"/>
    <mergeCell ref="OWU4:OXE4"/>
    <mergeCell ref="OXF4:OXP4"/>
    <mergeCell ref="OXQ4:OYA4"/>
    <mergeCell ref="OYB4:OYL4"/>
    <mergeCell ref="OYM4:OYW4"/>
    <mergeCell ref="OTV4:OUF4"/>
    <mergeCell ref="OUG4:OUQ4"/>
    <mergeCell ref="OUR4:OVB4"/>
    <mergeCell ref="OVC4:OVM4"/>
    <mergeCell ref="OVN4:OVX4"/>
    <mergeCell ref="OVY4:OWI4"/>
    <mergeCell ref="ORH4:ORR4"/>
    <mergeCell ref="ORS4:OSC4"/>
    <mergeCell ref="OSD4:OSN4"/>
    <mergeCell ref="OSO4:OSY4"/>
    <mergeCell ref="OSZ4:OTJ4"/>
    <mergeCell ref="OTK4:OTU4"/>
    <mergeCell ref="OOT4:OPD4"/>
    <mergeCell ref="OPE4:OPO4"/>
    <mergeCell ref="OPP4:OPZ4"/>
    <mergeCell ref="OQA4:OQK4"/>
    <mergeCell ref="OQL4:OQV4"/>
    <mergeCell ref="OQW4:ORG4"/>
    <mergeCell ref="OMF4:OMP4"/>
    <mergeCell ref="OMQ4:ONA4"/>
    <mergeCell ref="ONB4:ONL4"/>
    <mergeCell ref="ONM4:ONW4"/>
    <mergeCell ref="ONX4:OOH4"/>
    <mergeCell ref="OOI4:OOS4"/>
    <mergeCell ref="OJR4:OKB4"/>
    <mergeCell ref="OKC4:OKM4"/>
    <mergeCell ref="OKN4:OKX4"/>
    <mergeCell ref="OKY4:OLI4"/>
    <mergeCell ref="OLJ4:OLT4"/>
    <mergeCell ref="OLU4:OME4"/>
    <mergeCell ref="OHD4:OHN4"/>
    <mergeCell ref="OHO4:OHY4"/>
    <mergeCell ref="OHZ4:OIJ4"/>
    <mergeCell ref="OIK4:OIU4"/>
    <mergeCell ref="OIV4:OJF4"/>
    <mergeCell ref="OJG4:OJQ4"/>
    <mergeCell ref="OEP4:OEZ4"/>
    <mergeCell ref="OFA4:OFK4"/>
    <mergeCell ref="OFL4:OFV4"/>
    <mergeCell ref="OFW4:OGG4"/>
    <mergeCell ref="OGH4:OGR4"/>
    <mergeCell ref="OGS4:OHC4"/>
    <mergeCell ref="OCB4:OCL4"/>
    <mergeCell ref="OCM4:OCW4"/>
    <mergeCell ref="OCX4:ODH4"/>
    <mergeCell ref="ODI4:ODS4"/>
    <mergeCell ref="ODT4:OED4"/>
    <mergeCell ref="OEE4:OEO4"/>
    <mergeCell ref="NZN4:NZX4"/>
    <mergeCell ref="NZY4:OAI4"/>
    <mergeCell ref="OAJ4:OAT4"/>
    <mergeCell ref="OAU4:OBE4"/>
    <mergeCell ref="OBF4:OBP4"/>
    <mergeCell ref="OBQ4:OCA4"/>
    <mergeCell ref="NWZ4:NXJ4"/>
    <mergeCell ref="NXK4:NXU4"/>
    <mergeCell ref="NXV4:NYF4"/>
    <mergeCell ref="NYG4:NYQ4"/>
    <mergeCell ref="NYR4:NZB4"/>
    <mergeCell ref="NZC4:NZM4"/>
    <mergeCell ref="NUL4:NUV4"/>
    <mergeCell ref="NUW4:NVG4"/>
    <mergeCell ref="NVH4:NVR4"/>
    <mergeCell ref="NVS4:NWC4"/>
    <mergeCell ref="NWD4:NWN4"/>
    <mergeCell ref="NWO4:NWY4"/>
    <mergeCell ref="NRX4:NSH4"/>
    <mergeCell ref="NSI4:NSS4"/>
    <mergeCell ref="NST4:NTD4"/>
    <mergeCell ref="NTE4:NTO4"/>
    <mergeCell ref="NTP4:NTZ4"/>
    <mergeCell ref="NUA4:NUK4"/>
    <mergeCell ref="NPJ4:NPT4"/>
    <mergeCell ref="NPU4:NQE4"/>
    <mergeCell ref="NQF4:NQP4"/>
    <mergeCell ref="NQQ4:NRA4"/>
    <mergeCell ref="NRB4:NRL4"/>
    <mergeCell ref="NRM4:NRW4"/>
    <mergeCell ref="NMV4:NNF4"/>
    <mergeCell ref="NNG4:NNQ4"/>
    <mergeCell ref="NNR4:NOB4"/>
    <mergeCell ref="NOC4:NOM4"/>
    <mergeCell ref="NON4:NOX4"/>
    <mergeCell ref="NOY4:NPI4"/>
    <mergeCell ref="NKH4:NKR4"/>
    <mergeCell ref="NKS4:NLC4"/>
    <mergeCell ref="NLD4:NLN4"/>
    <mergeCell ref="NLO4:NLY4"/>
    <mergeCell ref="NLZ4:NMJ4"/>
    <mergeCell ref="NMK4:NMU4"/>
    <mergeCell ref="NHT4:NID4"/>
    <mergeCell ref="NIE4:NIO4"/>
    <mergeCell ref="NIP4:NIZ4"/>
    <mergeCell ref="NJA4:NJK4"/>
    <mergeCell ref="NJL4:NJV4"/>
    <mergeCell ref="NJW4:NKG4"/>
    <mergeCell ref="NFF4:NFP4"/>
    <mergeCell ref="NFQ4:NGA4"/>
    <mergeCell ref="NGB4:NGL4"/>
    <mergeCell ref="NGM4:NGW4"/>
    <mergeCell ref="NGX4:NHH4"/>
    <mergeCell ref="NHI4:NHS4"/>
    <mergeCell ref="NCR4:NDB4"/>
    <mergeCell ref="NDC4:NDM4"/>
    <mergeCell ref="NDN4:NDX4"/>
    <mergeCell ref="NDY4:NEI4"/>
    <mergeCell ref="NEJ4:NET4"/>
    <mergeCell ref="NEU4:NFE4"/>
    <mergeCell ref="NAD4:NAN4"/>
    <mergeCell ref="NAO4:NAY4"/>
    <mergeCell ref="NAZ4:NBJ4"/>
    <mergeCell ref="NBK4:NBU4"/>
    <mergeCell ref="NBV4:NCF4"/>
    <mergeCell ref="NCG4:NCQ4"/>
    <mergeCell ref="MXP4:MXZ4"/>
    <mergeCell ref="MYA4:MYK4"/>
    <mergeCell ref="MYL4:MYV4"/>
    <mergeCell ref="MYW4:MZG4"/>
    <mergeCell ref="MZH4:MZR4"/>
    <mergeCell ref="MZS4:NAC4"/>
    <mergeCell ref="MVB4:MVL4"/>
    <mergeCell ref="MVM4:MVW4"/>
    <mergeCell ref="MVX4:MWH4"/>
    <mergeCell ref="MWI4:MWS4"/>
    <mergeCell ref="MWT4:MXD4"/>
    <mergeCell ref="MXE4:MXO4"/>
    <mergeCell ref="MSN4:MSX4"/>
    <mergeCell ref="MSY4:MTI4"/>
    <mergeCell ref="MTJ4:MTT4"/>
    <mergeCell ref="MTU4:MUE4"/>
    <mergeCell ref="MUF4:MUP4"/>
    <mergeCell ref="MUQ4:MVA4"/>
    <mergeCell ref="MPZ4:MQJ4"/>
    <mergeCell ref="MQK4:MQU4"/>
    <mergeCell ref="MQV4:MRF4"/>
    <mergeCell ref="MRG4:MRQ4"/>
    <mergeCell ref="MRR4:MSB4"/>
    <mergeCell ref="MSC4:MSM4"/>
    <mergeCell ref="MNL4:MNV4"/>
    <mergeCell ref="MNW4:MOG4"/>
    <mergeCell ref="MOH4:MOR4"/>
    <mergeCell ref="MOS4:MPC4"/>
    <mergeCell ref="MPD4:MPN4"/>
    <mergeCell ref="MPO4:MPY4"/>
    <mergeCell ref="MKX4:MLH4"/>
    <mergeCell ref="MLI4:MLS4"/>
    <mergeCell ref="MLT4:MMD4"/>
    <mergeCell ref="MME4:MMO4"/>
    <mergeCell ref="MMP4:MMZ4"/>
    <mergeCell ref="MNA4:MNK4"/>
    <mergeCell ref="MIJ4:MIT4"/>
    <mergeCell ref="MIU4:MJE4"/>
    <mergeCell ref="MJF4:MJP4"/>
    <mergeCell ref="MJQ4:MKA4"/>
    <mergeCell ref="MKB4:MKL4"/>
    <mergeCell ref="MKM4:MKW4"/>
    <mergeCell ref="MFV4:MGF4"/>
    <mergeCell ref="MGG4:MGQ4"/>
    <mergeCell ref="MGR4:MHB4"/>
    <mergeCell ref="MHC4:MHM4"/>
    <mergeCell ref="MHN4:MHX4"/>
    <mergeCell ref="MHY4:MII4"/>
    <mergeCell ref="MDH4:MDR4"/>
    <mergeCell ref="MDS4:MEC4"/>
    <mergeCell ref="MED4:MEN4"/>
    <mergeCell ref="MEO4:MEY4"/>
    <mergeCell ref="MEZ4:MFJ4"/>
    <mergeCell ref="MFK4:MFU4"/>
    <mergeCell ref="MAT4:MBD4"/>
    <mergeCell ref="MBE4:MBO4"/>
    <mergeCell ref="MBP4:MBZ4"/>
    <mergeCell ref="MCA4:MCK4"/>
    <mergeCell ref="MCL4:MCV4"/>
    <mergeCell ref="MCW4:MDG4"/>
    <mergeCell ref="LYF4:LYP4"/>
    <mergeCell ref="LYQ4:LZA4"/>
    <mergeCell ref="LZB4:LZL4"/>
    <mergeCell ref="LZM4:LZW4"/>
    <mergeCell ref="LZX4:MAH4"/>
    <mergeCell ref="MAI4:MAS4"/>
    <mergeCell ref="LVR4:LWB4"/>
    <mergeCell ref="LWC4:LWM4"/>
    <mergeCell ref="LWN4:LWX4"/>
    <mergeCell ref="LWY4:LXI4"/>
    <mergeCell ref="LXJ4:LXT4"/>
    <mergeCell ref="LXU4:LYE4"/>
    <mergeCell ref="LTD4:LTN4"/>
    <mergeCell ref="LTO4:LTY4"/>
    <mergeCell ref="LTZ4:LUJ4"/>
    <mergeCell ref="LUK4:LUU4"/>
    <mergeCell ref="LUV4:LVF4"/>
    <mergeCell ref="LVG4:LVQ4"/>
    <mergeCell ref="LQP4:LQZ4"/>
    <mergeCell ref="LRA4:LRK4"/>
    <mergeCell ref="LRL4:LRV4"/>
    <mergeCell ref="LRW4:LSG4"/>
    <mergeCell ref="LSH4:LSR4"/>
    <mergeCell ref="LSS4:LTC4"/>
    <mergeCell ref="LOB4:LOL4"/>
    <mergeCell ref="LOM4:LOW4"/>
    <mergeCell ref="LOX4:LPH4"/>
    <mergeCell ref="LPI4:LPS4"/>
    <mergeCell ref="LPT4:LQD4"/>
    <mergeCell ref="LQE4:LQO4"/>
    <mergeCell ref="LLN4:LLX4"/>
    <mergeCell ref="LLY4:LMI4"/>
    <mergeCell ref="LMJ4:LMT4"/>
    <mergeCell ref="LMU4:LNE4"/>
    <mergeCell ref="LNF4:LNP4"/>
    <mergeCell ref="LNQ4:LOA4"/>
    <mergeCell ref="LIZ4:LJJ4"/>
    <mergeCell ref="LJK4:LJU4"/>
    <mergeCell ref="LJV4:LKF4"/>
    <mergeCell ref="LKG4:LKQ4"/>
    <mergeCell ref="LKR4:LLB4"/>
    <mergeCell ref="LLC4:LLM4"/>
    <mergeCell ref="LGL4:LGV4"/>
    <mergeCell ref="LGW4:LHG4"/>
    <mergeCell ref="LHH4:LHR4"/>
    <mergeCell ref="LHS4:LIC4"/>
    <mergeCell ref="LID4:LIN4"/>
    <mergeCell ref="LIO4:LIY4"/>
    <mergeCell ref="LDX4:LEH4"/>
    <mergeCell ref="LEI4:LES4"/>
    <mergeCell ref="LET4:LFD4"/>
    <mergeCell ref="LFE4:LFO4"/>
    <mergeCell ref="LFP4:LFZ4"/>
    <mergeCell ref="LGA4:LGK4"/>
    <mergeCell ref="LBJ4:LBT4"/>
    <mergeCell ref="LBU4:LCE4"/>
    <mergeCell ref="LCF4:LCP4"/>
    <mergeCell ref="LCQ4:LDA4"/>
    <mergeCell ref="LDB4:LDL4"/>
    <mergeCell ref="LDM4:LDW4"/>
    <mergeCell ref="KYV4:KZF4"/>
    <mergeCell ref="KZG4:KZQ4"/>
    <mergeCell ref="KZR4:LAB4"/>
    <mergeCell ref="LAC4:LAM4"/>
    <mergeCell ref="LAN4:LAX4"/>
    <mergeCell ref="LAY4:LBI4"/>
    <mergeCell ref="KWH4:KWR4"/>
    <mergeCell ref="KWS4:KXC4"/>
    <mergeCell ref="KXD4:KXN4"/>
    <mergeCell ref="KXO4:KXY4"/>
    <mergeCell ref="KXZ4:KYJ4"/>
    <mergeCell ref="KYK4:KYU4"/>
    <mergeCell ref="KTT4:KUD4"/>
    <mergeCell ref="KUE4:KUO4"/>
    <mergeCell ref="KUP4:KUZ4"/>
    <mergeCell ref="KVA4:KVK4"/>
    <mergeCell ref="KVL4:KVV4"/>
    <mergeCell ref="KVW4:KWG4"/>
    <mergeCell ref="KRF4:KRP4"/>
    <mergeCell ref="KRQ4:KSA4"/>
    <mergeCell ref="KSB4:KSL4"/>
    <mergeCell ref="KSM4:KSW4"/>
    <mergeCell ref="KSX4:KTH4"/>
    <mergeCell ref="KTI4:KTS4"/>
    <mergeCell ref="KOR4:KPB4"/>
    <mergeCell ref="KPC4:KPM4"/>
    <mergeCell ref="KPN4:KPX4"/>
    <mergeCell ref="KPY4:KQI4"/>
    <mergeCell ref="KQJ4:KQT4"/>
    <mergeCell ref="KQU4:KRE4"/>
    <mergeCell ref="KMD4:KMN4"/>
    <mergeCell ref="KMO4:KMY4"/>
    <mergeCell ref="KMZ4:KNJ4"/>
    <mergeCell ref="KNK4:KNU4"/>
    <mergeCell ref="KNV4:KOF4"/>
    <mergeCell ref="KOG4:KOQ4"/>
    <mergeCell ref="KJP4:KJZ4"/>
    <mergeCell ref="KKA4:KKK4"/>
    <mergeCell ref="KKL4:KKV4"/>
    <mergeCell ref="KKW4:KLG4"/>
    <mergeCell ref="KLH4:KLR4"/>
    <mergeCell ref="KLS4:KMC4"/>
    <mergeCell ref="KHB4:KHL4"/>
    <mergeCell ref="KHM4:KHW4"/>
    <mergeCell ref="KHX4:KIH4"/>
    <mergeCell ref="KII4:KIS4"/>
    <mergeCell ref="KIT4:KJD4"/>
    <mergeCell ref="KJE4:KJO4"/>
    <mergeCell ref="KEN4:KEX4"/>
    <mergeCell ref="KEY4:KFI4"/>
    <mergeCell ref="KFJ4:KFT4"/>
    <mergeCell ref="KFU4:KGE4"/>
    <mergeCell ref="KGF4:KGP4"/>
    <mergeCell ref="KGQ4:KHA4"/>
    <mergeCell ref="KBZ4:KCJ4"/>
    <mergeCell ref="KCK4:KCU4"/>
    <mergeCell ref="KCV4:KDF4"/>
    <mergeCell ref="KDG4:KDQ4"/>
    <mergeCell ref="KDR4:KEB4"/>
    <mergeCell ref="KEC4:KEM4"/>
    <mergeCell ref="JZL4:JZV4"/>
    <mergeCell ref="JZW4:KAG4"/>
    <mergeCell ref="KAH4:KAR4"/>
    <mergeCell ref="KAS4:KBC4"/>
    <mergeCell ref="KBD4:KBN4"/>
    <mergeCell ref="KBO4:KBY4"/>
    <mergeCell ref="JWX4:JXH4"/>
    <mergeCell ref="JXI4:JXS4"/>
    <mergeCell ref="JXT4:JYD4"/>
    <mergeCell ref="JYE4:JYO4"/>
    <mergeCell ref="JYP4:JYZ4"/>
    <mergeCell ref="JZA4:JZK4"/>
    <mergeCell ref="JUJ4:JUT4"/>
    <mergeCell ref="JUU4:JVE4"/>
    <mergeCell ref="JVF4:JVP4"/>
    <mergeCell ref="JVQ4:JWA4"/>
    <mergeCell ref="JWB4:JWL4"/>
    <mergeCell ref="JWM4:JWW4"/>
    <mergeCell ref="JRV4:JSF4"/>
    <mergeCell ref="JSG4:JSQ4"/>
    <mergeCell ref="JSR4:JTB4"/>
    <mergeCell ref="JTC4:JTM4"/>
    <mergeCell ref="JTN4:JTX4"/>
    <mergeCell ref="JTY4:JUI4"/>
    <mergeCell ref="JPH4:JPR4"/>
    <mergeCell ref="JPS4:JQC4"/>
    <mergeCell ref="JQD4:JQN4"/>
    <mergeCell ref="JQO4:JQY4"/>
    <mergeCell ref="JQZ4:JRJ4"/>
    <mergeCell ref="JRK4:JRU4"/>
    <mergeCell ref="JMT4:JND4"/>
    <mergeCell ref="JNE4:JNO4"/>
    <mergeCell ref="JNP4:JNZ4"/>
    <mergeCell ref="JOA4:JOK4"/>
    <mergeCell ref="JOL4:JOV4"/>
    <mergeCell ref="JOW4:JPG4"/>
    <mergeCell ref="JKF4:JKP4"/>
    <mergeCell ref="JKQ4:JLA4"/>
    <mergeCell ref="JLB4:JLL4"/>
    <mergeCell ref="JLM4:JLW4"/>
    <mergeCell ref="JLX4:JMH4"/>
    <mergeCell ref="JMI4:JMS4"/>
    <mergeCell ref="JHR4:JIB4"/>
    <mergeCell ref="JIC4:JIM4"/>
    <mergeCell ref="JIN4:JIX4"/>
    <mergeCell ref="JIY4:JJI4"/>
    <mergeCell ref="JJJ4:JJT4"/>
    <mergeCell ref="JJU4:JKE4"/>
    <mergeCell ref="JFD4:JFN4"/>
    <mergeCell ref="JFO4:JFY4"/>
    <mergeCell ref="JFZ4:JGJ4"/>
    <mergeCell ref="JGK4:JGU4"/>
    <mergeCell ref="JGV4:JHF4"/>
    <mergeCell ref="JHG4:JHQ4"/>
    <mergeCell ref="JCP4:JCZ4"/>
    <mergeCell ref="JDA4:JDK4"/>
    <mergeCell ref="JDL4:JDV4"/>
    <mergeCell ref="JDW4:JEG4"/>
    <mergeCell ref="JEH4:JER4"/>
    <mergeCell ref="JES4:JFC4"/>
    <mergeCell ref="JAB4:JAL4"/>
    <mergeCell ref="JAM4:JAW4"/>
    <mergeCell ref="JAX4:JBH4"/>
    <mergeCell ref="JBI4:JBS4"/>
    <mergeCell ref="JBT4:JCD4"/>
    <mergeCell ref="JCE4:JCO4"/>
    <mergeCell ref="IXN4:IXX4"/>
    <mergeCell ref="IXY4:IYI4"/>
    <mergeCell ref="IYJ4:IYT4"/>
    <mergeCell ref="IYU4:IZE4"/>
    <mergeCell ref="IZF4:IZP4"/>
    <mergeCell ref="IZQ4:JAA4"/>
    <mergeCell ref="IUZ4:IVJ4"/>
    <mergeCell ref="IVK4:IVU4"/>
    <mergeCell ref="IVV4:IWF4"/>
    <mergeCell ref="IWG4:IWQ4"/>
    <mergeCell ref="IWR4:IXB4"/>
    <mergeCell ref="IXC4:IXM4"/>
    <mergeCell ref="ISL4:ISV4"/>
    <mergeCell ref="ISW4:ITG4"/>
    <mergeCell ref="ITH4:ITR4"/>
    <mergeCell ref="ITS4:IUC4"/>
    <mergeCell ref="IUD4:IUN4"/>
    <mergeCell ref="IUO4:IUY4"/>
    <mergeCell ref="IPX4:IQH4"/>
    <mergeCell ref="IQI4:IQS4"/>
    <mergeCell ref="IQT4:IRD4"/>
    <mergeCell ref="IRE4:IRO4"/>
    <mergeCell ref="IRP4:IRZ4"/>
    <mergeCell ref="ISA4:ISK4"/>
    <mergeCell ref="INJ4:INT4"/>
    <mergeCell ref="INU4:IOE4"/>
    <mergeCell ref="IOF4:IOP4"/>
    <mergeCell ref="IOQ4:IPA4"/>
    <mergeCell ref="IPB4:IPL4"/>
    <mergeCell ref="IPM4:IPW4"/>
    <mergeCell ref="IKV4:ILF4"/>
    <mergeCell ref="ILG4:ILQ4"/>
    <mergeCell ref="ILR4:IMB4"/>
    <mergeCell ref="IMC4:IMM4"/>
    <mergeCell ref="IMN4:IMX4"/>
    <mergeCell ref="IMY4:INI4"/>
    <mergeCell ref="IIH4:IIR4"/>
    <mergeCell ref="IIS4:IJC4"/>
    <mergeCell ref="IJD4:IJN4"/>
    <mergeCell ref="IJO4:IJY4"/>
    <mergeCell ref="IJZ4:IKJ4"/>
    <mergeCell ref="IKK4:IKU4"/>
    <mergeCell ref="IFT4:IGD4"/>
    <mergeCell ref="IGE4:IGO4"/>
    <mergeCell ref="IGP4:IGZ4"/>
    <mergeCell ref="IHA4:IHK4"/>
    <mergeCell ref="IHL4:IHV4"/>
    <mergeCell ref="IHW4:IIG4"/>
    <mergeCell ref="IDF4:IDP4"/>
    <mergeCell ref="IDQ4:IEA4"/>
    <mergeCell ref="IEB4:IEL4"/>
    <mergeCell ref="IEM4:IEW4"/>
    <mergeCell ref="IEX4:IFH4"/>
    <mergeCell ref="IFI4:IFS4"/>
    <mergeCell ref="IAR4:IBB4"/>
    <mergeCell ref="IBC4:IBM4"/>
    <mergeCell ref="IBN4:IBX4"/>
    <mergeCell ref="IBY4:ICI4"/>
    <mergeCell ref="ICJ4:ICT4"/>
    <mergeCell ref="ICU4:IDE4"/>
    <mergeCell ref="HYD4:HYN4"/>
    <mergeCell ref="HYO4:HYY4"/>
    <mergeCell ref="HYZ4:HZJ4"/>
    <mergeCell ref="HZK4:HZU4"/>
    <mergeCell ref="HZV4:IAF4"/>
    <mergeCell ref="IAG4:IAQ4"/>
    <mergeCell ref="HVP4:HVZ4"/>
    <mergeCell ref="HWA4:HWK4"/>
    <mergeCell ref="HWL4:HWV4"/>
    <mergeCell ref="HWW4:HXG4"/>
    <mergeCell ref="HXH4:HXR4"/>
    <mergeCell ref="HXS4:HYC4"/>
    <mergeCell ref="HTB4:HTL4"/>
    <mergeCell ref="HTM4:HTW4"/>
    <mergeCell ref="HTX4:HUH4"/>
    <mergeCell ref="HUI4:HUS4"/>
    <mergeCell ref="HUT4:HVD4"/>
    <mergeCell ref="HVE4:HVO4"/>
    <mergeCell ref="HQN4:HQX4"/>
    <mergeCell ref="HQY4:HRI4"/>
    <mergeCell ref="HRJ4:HRT4"/>
    <mergeCell ref="HRU4:HSE4"/>
    <mergeCell ref="HSF4:HSP4"/>
    <mergeCell ref="HSQ4:HTA4"/>
    <mergeCell ref="HNZ4:HOJ4"/>
    <mergeCell ref="HOK4:HOU4"/>
    <mergeCell ref="HOV4:HPF4"/>
    <mergeCell ref="HPG4:HPQ4"/>
    <mergeCell ref="HPR4:HQB4"/>
    <mergeCell ref="HQC4:HQM4"/>
    <mergeCell ref="HLL4:HLV4"/>
    <mergeCell ref="HLW4:HMG4"/>
    <mergeCell ref="HMH4:HMR4"/>
    <mergeCell ref="HMS4:HNC4"/>
    <mergeCell ref="HND4:HNN4"/>
    <mergeCell ref="HNO4:HNY4"/>
    <mergeCell ref="HIX4:HJH4"/>
    <mergeCell ref="HJI4:HJS4"/>
    <mergeCell ref="HJT4:HKD4"/>
    <mergeCell ref="HKE4:HKO4"/>
    <mergeCell ref="HKP4:HKZ4"/>
    <mergeCell ref="HLA4:HLK4"/>
    <mergeCell ref="HGJ4:HGT4"/>
    <mergeCell ref="HGU4:HHE4"/>
    <mergeCell ref="HHF4:HHP4"/>
    <mergeCell ref="HHQ4:HIA4"/>
    <mergeCell ref="HIB4:HIL4"/>
    <mergeCell ref="HIM4:HIW4"/>
    <mergeCell ref="HDV4:HEF4"/>
    <mergeCell ref="HEG4:HEQ4"/>
    <mergeCell ref="HER4:HFB4"/>
    <mergeCell ref="HFC4:HFM4"/>
    <mergeCell ref="HFN4:HFX4"/>
    <mergeCell ref="HFY4:HGI4"/>
    <mergeCell ref="HBH4:HBR4"/>
    <mergeCell ref="HBS4:HCC4"/>
    <mergeCell ref="HCD4:HCN4"/>
    <mergeCell ref="HCO4:HCY4"/>
    <mergeCell ref="HCZ4:HDJ4"/>
    <mergeCell ref="HDK4:HDU4"/>
    <mergeCell ref="GYT4:GZD4"/>
    <mergeCell ref="GZE4:GZO4"/>
    <mergeCell ref="GZP4:GZZ4"/>
    <mergeCell ref="HAA4:HAK4"/>
    <mergeCell ref="HAL4:HAV4"/>
    <mergeCell ref="HAW4:HBG4"/>
    <mergeCell ref="GWF4:GWP4"/>
    <mergeCell ref="GWQ4:GXA4"/>
    <mergeCell ref="GXB4:GXL4"/>
    <mergeCell ref="GXM4:GXW4"/>
    <mergeCell ref="GXX4:GYH4"/>
    <mergeCell ref="GYI4:GYS4"/>
    <mergeCell ref="GTR4:GUB4"/>
    <mergeCell ref="GUC4:GUM4"/>
    <mergeCell ref="GUN4:GUX4"/>
    <mergeCell ref="GUY4:GVI4"/>
    <mergeCell ref="GVJ4:GVT4"/>
    <mergeCell ref="GVU4:GWE4"/>
    <mergeCell ref="GRD4:GRN4"/>
    <mergeCell ref="GRO4:GRY4"/>
    <mergeCell ref="GRZ4:GSJ4"/>
    <mergeCell ref="GSK4:GSU4"/>
    <mergeCell ref="GSV4:GTF4"/>
    <mergeCell ref="GTG4:GTQ4"/>
    <mergeCell ref="GOP4:GOZ4"/>
    <mergeCell ref="GPA4:GPK4"/>
    <mergeCell ref="GPL4:GPV4"/>
    <mergeCell ref="GPW4:GQG4"/>
    <mergeCell ref="GQH4:GQR4"/>
    <mergeCell ref="GQS4:GRC4"/>
    <mergeCell ref="GMB4:GML4"/>
    <mergeCell ref="GMM4:GMW4"/>
    <mergeCell ref="GMX4:GNH4"/>
    <mergeCell ref="GNI4:GNS4"/>
    <mergeCell ref="GNT4:GOD4"/>
    <mergeCell ref="GOE4:GOO4"/>
    <mergeCell ref="GJN4:GJX4"/>
    <mergeCell ref="GJY4:GKI4"/>
    <mergeCell ref="GKJ4:GKT4"/>
    <mergeCell ref="GKU4:GLE4"/>
    <mergeCell ref="GLF4:GLP4"/>
    <mergeCell ref="GLQ4:GMA4"/>
    <mergeCell ref="GGZ4:GHJ4"/>
    <mergeCell ref="GHK4:GHU4"/>
    <mergeCell ref="GHV4:GIF4"/>
    <mergeCell ref="GIG4:GIQ4"/>
    <mergeCell ref="GIR4:GJB4"/>
    <mergeCell ref="GJC4:GJM4"/>
    <mergeCell ref="GEL4:GEV4"/>
    <mergeCell ref="GEW4:GFG4"/>
    <mergeCell ref="GFH4:GFR4"/>
    <mergeCell ref="GFS4:GGC4"/>
    <mergeCell ref="GGD4:GGN4"/>
    <mergeCell ref="GGO4:GGY4"/>
    <mergeCell ref="GBX4:GCH4"/>
    <mergeCell ref="GCI4:GCS4"/>
    <mergeCell ref="GCT4:GDD4"/>
    <mergeCell ref="GDE4:GDO4"/>
    <mergeCell ref="GDP4:GDZ4"/>
    <mergeCell ref="GEA4:GEK4"/>
    <mergeCell ref="FZJ4:FZT4"/>
    <mergeCell ref="FZU4:GAE4"/>
    <mergeCell ref="GAF4:GAP4"/>
    <mergeCell ref="GAQ4:GBA4"/>
    <mergeCell ref="GBB4:GBL4"/>
    <mergeCell ref="GBM4:GBW4"/>
    <mergeCell ref="FWV4:FXF4"/>
    <mergeCell ref="FXG4:FXQ4"/>
    <mergeCell ref="FXR4:FYB4"/>
    <mergeCell ref="FYC4:FYM4"/>
    <mergeCell ref="FYN4:FYX4"/>
    <mergeCell ref="FYY4:FZI4"/>
    <mergeCell ref="FUH4:FUR4"/>
    <mergeCell ref="FUS4:FVC4"/>
    <mergeCell ref="FVD4:FVN4"/>
    <mergeCell ref="FVO4:FVY4"/>
    <mergeCell ref="FVZ4:FWJ4"/>
    <mergeCell ref="FWK4:FWU4"/>
    <mergeCell ref="FRT4:FSD4"/>
    <mergeCell ref="FSE4:FSO4"/>
    <mergeCell ref="FSP4:FSZ4"/>
    <mergeCell ref="FTA4:FTK4"/>
    <mergeCell ref="FTL4:FTV4"/>
    <mergeCell ref="FTW4:FUG4"/>
    <mergeCell ref="FPF4:FPP4"/>
    <mergeCell ref="FPQ4:FQA4"/>
    <mergeCell ref="FQB4:FQL4"/>
    <mergeCell ref="FQM4:FQW4"/>
    <mergeCell ref="FQX4:FRH4"/>
    <mergeCell ref="FRI4:FRS4"/>
    <mergeCell ref="FMR4:FNB4"/>
    <mergeCell ref="FNC4:FNM4"/>
    <mergeCell ref="FNN4:FNX4"/>
    <mergeCell ref="FNY4:FOI4"/>
    <mergeCell ref="FOJ4:FOT4"/>
    <mergeCell ref="FOU4:FPE4"/>
    <mergeCell ref="FKD4:FKN4"/>
    <mergeCell ref="FKO4:FKY4"/>
    <mergeCell ref="FKZ4:FLJ4"/>
    <mergeCell ref="FLK4:FLU4"/>
    <mergeCell ref="FLV4:FMF4"/>
    <mergeCell ref="FMG4:FMQ4"/>
    <mergeCell ref="FHP4:FHZ4"/>
    <mergeCell ref="FIA4:FIK4"/>
    <mergeCell ref="FIL4:FIV4"/>
    <mergeCell ref="FIW4:FJG4"/>
    <mergeCell ref="FJH4:FJR4"/>
    <mergeCell ref="FJS4:FKC4"/>
    <mergeCell ref="FFB4:FFL4"/>
    <mergeCell ref="FFM4:FFW4"/>
    <mergeCell ref="FFX4:FGH4"/>
    <mergeCell ref="FGI4:FGS4"/>
    <mergeCell ref="FGT4:FHD4"/>
    <mergeCell ref="FHE4:FHO4"/>
    <mergeCell ref="FCN4:FCX4"/>
    <mergeCell ref="FCY4:FDI4"/>
    <mergeCell ref="FDJ4:FDT4"/>
    <mergeCell ref="FDU4:FEE4"/>
    <mergeCell ref="FEF4:FEP4"/>
    <mergeCell ref="FEQ4:FFA4"/>
    <mergeCell ref="EZZ4:FAJ4"/>
    <mergeCell ref="FAK4:FAU4"/>
    <mergeCell ref="FAV4:FBF4"/>
    <mergeCell ref="FBG4:FBQ4"/>
    <mergeCell ref="FBR4:FCB4"/>
    <mergeCell ref="FCC4:FCM4"/>
    <mergeCell ref="EXL4:EXV4"/>
    <mergeCell ref="EXW4:EYG4"/>
    <mergeCell ref="EYH4:EYR4"/>
    <mergeCell ref="EYS4:EZC4"/>
    <mergeCell ref="EZD4:EZN4"/>
    <mergeCell ref="EZO4:EZY4"/>
    <mergeCell ref="EUX4:EVH4"/>
    <mergeCell ref="EVI4:EVS4"/>
    <mergeCell ref="EVT4:EWD4"/>
    <mergeCell ref="EWE4:EWO4"/>
    <mergeCell ref="EWP4:EWZ4"/>
    <mergeCell ref="EXA4:EXK4"/>
    <mergeCell ref="ESJ4:EST4"/>
    <mergeCell ref="ESU4:ETE4"/>
    <mergeCell ref="ETF4:ETP4"/>
    <mergeCell ref="ETQ4:EUA4"/>
    <mergeCell ref="EUB4:EUL4"/>
    <mergeCell ref="EUM4:EUW4"/>
    <mergeCell ref="EPV4:EQF4"/>
    <mergeCell ref="EQG4:EQQ4"/>
    <mergeCell ref="EQR4:ERB4"/>
    <mergeCell ref="ERC4:ERM4"/>
    <mergeCell ref="ERN4:ERX4"/>
    <mergeCell ref="ERY4:ESI4"/>
    <mergeCell ref="ENH4:ENR4"/>
    <mergeCell ref="ENS4:EOC4"/>
    <mergeCell ref="EOD4:EON4"/>
    <mergeCell ref="EOO4:EOY4"/>
    <mergeCell ref="EOZ4:EPJ4"/>
    <mergeCell ref="EPK4:EPU4"/>
    <mergeCell ref="EKT4:ELD4"/>
    <mergeCell ref="ELE4:ELO4"/>
    <mergeCell ref="ELP4:ELZ4"/>
    <mergeCell ref="EMA4:EMK4"/>
    <mergeCell ref="EML4:EMV4"/>
    <mergeCell ref="EMW4:ENG4"/>
    <mergeCell ref="EIF4:EIP4"/>
    <mergeCell ref="EIQ4:EJA4"/>
    <mergeCell ref="EJB4:EJL4"/>
    <mergeCell ref="EJM4:EJW4"/>
    <mergeCell ref="EJX4:EKH4"/>
    <mergeCell ref="EKI4:EKS4"/>
    <mergeCell ref="EFR4:EGB4"/>
    <mergeCell ref="EGC4:EGM4"/>
    <mergeCell ref="EGN4:EGX4"/>
    <mergeCell ref="EGY4:EHI4"/>
    <mergeCell ref="EHJ4:EHT4"/>
    <mergeCell ref="EHU4:EIE4"/>
    <mergeCell ref="EDD4:EDN4"/>
    <mergeCell ref="EDO4:EDY4"/>
    <mergeCell ref="EDZ4:EEJ4"/>
    <mergeCell ref="EEK4:EEU4"/>
    <mergeCell ref="EEV4:EFF4"/>
    <mergeCell ref="EFG4:EFQ4"/>
    <mergeCell ref="EAP4:EAZ4"/>
    <mergeCell ref="EBA4:EBK4"/>
    <mergeCell ref="EBL4:EBV4"/>
    <mergeCell ref="EBW4:ECG4"/>
    <mergeCell ref="ECH4:ECR4"/>
    <mergeCell ref="ECS4:EDC4"/>
    <mergeCell ref="DYB4:DYL4"/>
    <mergeCell ref="DYM4:DYW4"/>
    <mergeCell ref="DYX4:DZH4"/>
    <mergeCell ref="DZI4:DZS4"/>
    <mergeCell ref="DZT4:EAD4"/>
    <mergeCell ref="EAE4:EAO4"/>
    <mergeCell ref="DVN4:DVX4"/>
    <mergeCell ref="DVY4:DWI4"/>
    <mergeCell ref="DWJ4:DWT4"/>
    <mergeCell ref="DWU4:DXE4"/>
    <mergeCell ref="DXF4:DXP4"/>
    <mergeCell ref="DXQ4:DYA4"/>
    <mergeCell ref="DSZ4:DTJ4"/>
    <mergeCell ref="DTK4:DTU4"/>
    <mergeCell ref="DTV4:DUF4"/>
    <mergeCell ref="DUG4:DUQ4"/>
    <mergeCell ref="DUR4:DVB4"/>
    <mergeCell ref="DVC4:DVM4"/>
    <mergeCell ref="DQL4:DQV4"/>
    <mergeCell ref="DQW4:DRG4"/>
    <mergeCell ref="DRH4:DRR4"/>
    <mergeCell ref="DRS4:DSC4"/>
    <mergeCell ref="DSD4:DSN4"/>
    <mergeCell ref="DSO4:DSY4"/>
    <mergeCell ref="DNX4:DOH4"/>
    <mergeCell ref="DOI4:DOS4"/>
    <mergeCell ref="DOT4:DPD4"/>
    <mergeCell ref="DPE4:DPO4"/>
    <mergeCell ref="DPP4:DPZ4"/>
    <mergeCell ref="DQA4:DQK4"/>
    <mergeCell ref="DLJ4:DLT4"/>
    <mergeCell ref="DLU4:DME4"/>
    <mergeCell ref="DMF4:DMP4"/>
    <mergeCell ref="DMQ4:DNA4"/>
    <mergeCell ref="DNB4:DNL4"/>
    <mergeCell ref="DNM4:DNW4"/>
    <mergeCell ref="DIV4:DJF4"/>
    <mergeCell ref="DJG4:DJQ4"/>
    <mergeCell ref="DJR4:DKB4"/>
    <mergeCell ref="DKC4:DKM4"/>
    <mergeCell ref="DKN4:DKX4"/>
    <mergeCell ref="DKY4:DLI4"/>
    <mergeCell ref="DGH4:DGR4"/>
    <mergeCell ref="DGS4:DHC4"/>
    <mergeCell ref="DHD4:DHN4"/>
    <mergeCell ref="DHO4:DHY4"/>
    <mergeCell ref="DHZ4:DIJ4"/>
    <mergeCell ref="DIK4:DIU4"/>
    <mergeCell ref="DDT4:DED4"/>
    <mergeCell ref="DEE4:DEO4"/>
    <mergeCell ref="DEP4:DEZ4"/>
    <mergeCell ref="DFA4:DFK4"/>
    <mergeCell ref="DFL4:DFV4"/>
    <mergeCell ref="DFW4:DGG4"/>
    <mergeCell ref="DBF4:DBP4"/>
    <mergeCell ref="DBQ4:DCA4"/>
    <mergeCell ref="DCB4:DCL4"/>
    <mergeCell ref="DCM4:DCW4"/>
    <mergeCell ref="DCX4:DDH4"/>
    <mergeCell ref="DDI4:DDS4"/>
    <mergeCell ref="CYR4:CZB4"/>
    <mergeCell ref="CZC4:CZM4"/>
    <mergeCell ref="CZN4:CZX4"/>
    <mergeCell ref="CZY4:DAI4"/>
    <mergeCell ref="DAJ4:DAT4"/>
    <mergeCell ref="DAU4:DBE4"/>
    <mergeCell ref="CWD4:CWN4"/>
    <mergeCell ref="CWO4:CWY4"/>
    <mergeCell ref="CWZ4:CXJ4"/>
    <mergeCell ref="CXK4:CXU4"/>
    <mergeCell ref="CXV4:CYF4"/>
    <mergeCell ref="CYG4:CYQ4"/>
    <mergeCell ref="CTP4:CTZ4"/>
    <mergeCell ref="CUA4:CUK4"/>
    <mergeCell ref="CUL4:CUV4"/>
    <mergeCell ref="CUW4:CVG4"/>
    <mergeCell ref="CVH4:CVR4"/>
    <mergeCell ref="CVS4:CWC4"/>
    <mergeCell ref="CRB4:CRL4"/>
    <mergeCell ref="CRM4:CRW4"/>
    <mergeCell ref="CRX4:CSH4"/>
    <mergeCell ref="CSI4:CSS4"/>
    <mergeCell ref="CST4:CTD4"/>
    <mergeCell ref="CTE4:CTO4"/>
    <mergeCell ref="CON4:COX4"/>
    <mergeCell ref="COY4:CPI4"/>
    <mergeCell ref="CPJ4:CPT4"/>
    <mergeCell ref="CPU4:CQE4"/>
    <mergeCell ref="CQF4:CQP4"/>
    <mergeCell ref="CQQ4:CRA4"/>
    <mergeCell ref="CLZ4:CMJ4"/>
    <mergeCell ref="CMK4:CMU4"/>
    <mergeCell ref="CMV4:CNF4"/>
    <mergeCell ref="CNG4:CNQ4"/>
    <mergeCell ref="CNR4:COB4"/>
    <mergeCell ref="COC4:COM4"/>
    <mergeCell ref="CJL4:CJV4"/>
    <mergeCell ref="CJW4:CKG4"/>
    <mergeCell ref="CKH4:CKR4"/>
    <mergeCell ref="CKS4:CLC4"/>
    <mergeCell ref="CLD4:CLN4"/>
    <mergeCell ref="CLO4:CLY4"/>
    <mergeCell ref="CGX4:CHH4"/>
    <mergeCell ref="CHI4:CHS4"/>
    <mergeCell ref="CHT4:CID4"/>
    <mergeCell ref="CIE4:CIO4"/>
    <mergeCell ref="CIP4:CIZ4"/>
    <mergeCell ref="CJA4:CJK4"/>
    <mergeCell ref="CEJ4:CET4"/>
    <mergeCell ref="CEU4:CFE4"/>
    <mergeCell ref="CFF4:CFP4"/>
    <mergeCell ref="CFQ4:CGA4"/>
    <mergeCell ref="CGB4:CGL4"/>
    <mergeCell ref="CGM4:CGW4"/>
    <mergeCell ref="CBV4:CCF4"/>
    <mergeCell ref="CCG4:CCQ4"/>
    <mergeCell ref="CCR4:CDB4"/>
    <mergeCell ref="CDC4:CDM4"/>
    <mergeCell ref="CDN4:CDX4"/>
    <mergeCell ref="CDY4:CEI4"/>
    <mergeCell ref="BZH4:BZR4"/>
    <mergeCell ref="BZS4:CAC4"/>
    <mergeCell ref="CAD4:CAN4"/>
    <mergeCell ref="CAO4:CAY4"/>
    <mergeCell ref="CAZ4:CBJ4"/>
    <mergeCell ref="CBK4:CBU4"/>
    <mergeCell ref="BWT4:BXD4"/>
    <mergeCell ref="BXE4:BXO4"/>
    <mergeCell ref="BXP4:BXZ4"/>
    <mergeCell ref="BYA4:BYK4"/>
    <mergeCell ref="BYL4:BYV4"/>
    <mergeCell ref="BYW4:BZG4"/>
    <mergeCell ref="BUF4:BUP4"/>
    <mergeCell ref="BUQ4:BVA4"/>
    <mergeCell ref="BVB4:BVL4"/>
    <mergeCell ref="BVM4:BVW4"/>
    <mergeCell ref="BVX4:BWH4"/>
    <mergeCell ref="BWI4:BWS4"/>
    <mergeCell ref="BRR4:BSB4"/>
    <mergeCell ref="BSC4:BSM4"/>
    <mergeCell ref="BSN4:BSX4"/>
    <mergeCell ref="BSY4:BTI4"/>
    <mergeCell ref="BTJ4:BTT4"/>
    <mergeCell ref="BTU4:BUE4"/>
    <mergeCell ref="BPD4:BPN4"/>
    <mergeCell ref="BPO4:BPY4"/>
    <mergeCell ref="BPZ4:BQJ4"/>
    <mergeCell ref="BQK4:BQU4"/>
    <mergeCell ref="BQV4:BRF4"/>
    <mergeCell ref="BRG4:BRQ4"/>
    <mergeCell ref="BMP4:BMZ4"/>
    <mergeCell ref="BNA4:BNK4"/>
    <mergeCell ref="BNL4:BNV4"/>
    <mergeCell ref="BNW4:BOG4"/>
    <mergeCell ref="BOH4:BOR4"/>
    <mergeCell ref="BOS4:BPC4"/>
    <mergeCell ref="BKB4:BKL4"/>
    <mergeCell ref="BKM4:BKW4"/>
    <mergeCell ref="BKX4:BLH4"/>
    <mergeCell ref="BLI4:BLS4"/>
    <mergeCell ref="BLT4:BMD4"/>
    <mergeCell ref="BME4:BMO4"/>
    <mergeCell ref="BHN4:BHX4"/>
    <mergeCell ref="BHY4:BII4"/>
    <mergeCell ref="BIJ4:BIT4"/>
    <mergeCell ref="BIU4:BJE4"/>
    <mergeCell ref="BJF4:BJP4"/>
    <mergeCell ref="BJQ4:BKA4"/>
    <mergeCell ref="BEZ4:BFJ4"/>
    <mergeCell ref="BFK4:BFU4"/>
    <mergeCell ref="BFV4:BGF4"/>
    <mergeCell ref="BGG4:BGQ4"/>
    <mergeCell ref="BGR4:BHB4"/>
    <mergeCell ref="BHC4:BHM4"/>
    <mergeCell ref="BCL4:BCV4"/>
    <mergeCell ref="BCW4:BDG4"/>
    <mergeCell ref="BDH4:BDR4"/>
    <mergeCell ref="BDS4:BEC4"/>
    <mergeCell ref="BED4:BEN4"/>
    <mergeCell ref="BEO4:BEY4"/>
    <mergeCell ref="AZX4:BAH4"/>
    <mergeCell ref="BAI4:BAS4"/>
    <mergeCell ref="BAT4:BBD4"/>
    <mergeCell ref="BBE4:BBO4"/>
    <mergeCell ref="BBP4:BBZ4"/>
    <mergeCell ref="BCA4:BCK4"/>
    <mergeCell ref="AXJ4:AXT4"/>
    <mergeCell ref="AXU4:AYE4"/>
    <mergeCell ref="AYF4:AYP4"/>
    <mergeCell ref="AYQ4:AZA4"/>
    <mergeCell ref="AZB4:AZL4"/>
    <mergeCell ref="AZM4:AZW4"/>
    <mergeCell ref="AUV4:AVF4"/>
    <mergeCell ref="AVG4:AVQ4"/>
    <mergeCell ref="AVR4:AWB4"/>
    <mergeCell ref="AWC4:AWM4"/>
    <mergeCell ref="AWN4:AWX4"/>
    <mergeCell ref="AWY4:AXI4"/>
    <mergeCell ref="ASH4:ASR4"/>
    <mergeCell ref="ASS4:ATC4"/>
    <mergeCell ref="ATD4:ATN4"/>
    <mergeCell ref="ATO4:ATY4"/>
    <mergeCell ref="ATZ4:AUJ4"/>
    <mergeCell ref="AUK4:AUU4"/>
    <mergeCell ref="APT4:AQD4"/>
    <mergeCell ref="AQE4:AQO4"/>
    <mergeCell ref="AQP4:AQZ4"/>
    <mergeCell ref="ARA4:ARK4"/>
    <mergeCell ref="ARL4:ARV4"/>
    <mergeCell ref="ARW4:ASG4"/>
    <mergeCell ref="ANF4:ANP4"/>
    <mergeCell ref="ANQ4:AOA4"/>
    <mergeCell ref="AOB4:AOL4"/>
    <mergeCell ref="AOM4:AOW4"/>
    <mergeCell ref="AOX4:APH4"/>
    <mergeCell ref="API4:APS4"/>
    <mergeCell ref="AKR4:ALB4"/>
    <mergeCell ref="ALC4:ALM4"/>
    <mergeCell ref="ALN4:ALX4"/>
    <mergeCell ref="ALY4:AMI4"/>
    <mergeCell ref="AMJ4:AMT4"/>
    <mergeCell ref="AMU4:ANE4"/>
    <mergeCell ref="AID4:AIN4"/>
    <mergeCell ref="AIO4:AIY4"/>
    <mergeCell ref="AIZ4:AJJ4"/>
    <mergeCell ref="AJK4:AJU4"/>
    <mergeCell ref="AJV4:AKF4"/>
    <mergeCell ref="AKG4:AKQ4"/>
    <mergeCell ref="AFP4:AFZ4"/>
    <mergeCell ref="AGA4:AGK4"/>
    <mergeCell ref="AGL4:AGV4"/>
    <mergeCell ref="AGW4:AHG4"/>
    <mergeCell ref="AHH4:AHR4"/>
    <mergeCell ref="AHS4:AIC4"/>
    <mergeCell ref="ADB4:ADL4"/>
    <mergeCell ref="ADM4:ADW4"/>
    <mergeCell ref="ADX4:AEH4"/>
    <mergeCell ref="AEI4:AES4"/>
    <mergeCell ref="AET4:AFD4"/>
    <mergeCell ref="AFE4:AFO4"/>
    <mergeCell ref="NK4:NU4"/>
    <mergeCell ref="AAN4:AAX4"/>
    <mergeCell ref="AAY4:ABI4"/>
    <mergeCell ref="ABJ4:ABT4"/>
    <mergeCell ref="ABU4:ACE4"/>
    <mergeCell ref="ACF4:ACP4"/>
    <mergeCell ref="ACQ4:ADA4"/>
    <mergeCell ref="XZ4:YJ4"/>
    <mergeCell ref="YK4:YU4"/>
    <mergeCell ref="YV4:ZF4"/>
    <mergeCell ref="ZG4:ZQ4"/>
    <mergeCell ref="ZR4:AAB4"/>
    <mergeCell ref="AAC4:AAM4"/>
    <mergeCell ref="VL4:VV4"/>
    <mergeCell ref="VW4:WG4"/>
    <mergeCell ref="WH4:WR4"/>
    <mergeCell ref="WS4:XC4"/>
    <mergeCell ref="XD4:XN4"/>
    <mergeCell ref="XO4:XY4"/>
    <mergeCell ref="SX4:TH4"/>
    <mergeCell ref="TI4:TS4"/>
    <mergeCell ref="TT4:UD4"/>
    <mergeCell ref="UE4:UO4"/>
    <mergeCell ref="UP4:UZ4"/>
    <mergeCell ref="VA4:VK4"/>
    <mergeCell ref="QJ4:QT4"/>
    <mergeCell ref="QU4:RE4"/>
    <mergeCell ref="RF4:RP4"/>
    <mergeCell ref="RQ4:SA4"/>
    <mergeCell ref="SB4:SL4"/>
    <mergeCell ref="SM4:SW4"/>
    <mergeCell ref="NV4:OF4"/>
    <mergeCell ref="OG4:OQ4"/>
    <mergeCell ref="OR4:PB4"/>
    <mergeCell ref="PC4:PM4"/>
    <mergeCell ref="PN4:PX4"/>
    <mergeCell ref="PY4:QI4"/>
    <mergeCell ref="XDH3:XDR3"/>
    <mergeCell ref="XDS3:XEC3"/>
    <mergeCell ref="XED3:XEN3"/>
    <mergeCell ref="XEO3:XEY3"/>
    <mergeCell ref="XEZ3:XFD3"/>
    <mergeCell ref="WRW3:WSG3"/>
    <mergeCell ref="WSH3:WSR3"/>
    <mergeCell ref="WSS3:WTC3"/>
    <mergeCell ref="WOB3:WOL3"/>
    <mergeCell ref="WOM3:WOW3"/>
    <mergeCell ref="WOX3:WPH3"/>
    <mergeCell ref="WPI3:WPS3"/>
    <mergeCell ref="WPT3:WQD3"/>
    <mergeCell ref="WQE3:WQO3"/>
    <mergeCell ref="WLN3:WLX3"/>
    <mergeCell ref="WLY3:WMI3"/>
    <mergeCell ref="WMJ3:WMT3"/>
    <mergeCell ref="WMU3:WNE3"/>
    <mergeCell ref="WNF3:WNP3"/>
    <mergeCell ref="WNQ3:WOA3"/>
    <mergeCell ref="WTD3:WTN3"/>
    <mergeCell ref="WTO3:WTY3"/>
    <mergeCell ref="WTZ3:WUJ3"/>
    <mergeCell ref="WUK3:WUU3"/>
    <mergeCell ref="WUV3:WVF3"/>
    <mergeCell ref="WVG3:WVQ3"/>
    <mergeCell ref="WQP3:WQZ3"/>
    <mergeCell ref="WRA3:WRK3"/>
    <mergeCell ref="WRL3:WRV3"/>
    <mergeCell ref="XAT3:XBD3"/>
    <mergeCell ref="XBE3:XBO3"/>
    <mergeCell ref="XBP3:XBZ3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LH4:LR4"/>
    <mergeCell ref="LS4:MC4"/>
    <mergeCell ref="MD4:MN4"/>
    <mergeCell ref="MO4:MY4"/>
    <mergeCell ref="MZ4:NJ4"/>
    <mergeCell ref="IT4:JD4"/>
    <mergeCell ref="JE4:JO4"/>
    <mergeCell ref="JP4:JZ4"/>
    <mergeCell ref="KA4:KK4"/>
    <mergeCell ref="KL4:KV4"/>
    <mergeCell ref="KW4:LG4"/>
    <mergeCell ref="GF4:GP4"/>
    <mergeCell ref="GQ4:HA4"/>
    <mergeCell ref="HB4:HL4"/>
    <mergeCell ref="HM4:HW4"/>
    <mergeCell ref="HX4:IH4"/>
    <mergeCell ref="II4:IS4"/>
    <mergeCell ref="XCA3:XCK3"/>
    <mergeCell ref="XCL3:XCV3"/>
    <mergeCell ref="XCW3:XDG3"/>
    <mergeCell ref="WYF3:WYP3"/>
    <mergeCell ref="WYQ3:WZA3"/>
    <mergeCell ref="WZB3:WZL3"/>
    <mergeCell ref="WZM3:WZW3"/>
    <mergeCell ref="WZX3:XAH3"/>
    <mergeCell ref="XAI3:XAS3"/>
    <mergeCell ref="WVR3:WWB3"/>
    <mergeCell ref="WWC3:WWM3"/>
    <mergeCell ref="WWN3:WWX3"/>
    <mergeCell ref="WWY3:WXI3"/>
    <mergeCell ref="WXJ3:WXT3"/>
    <mergeCell ref="WXU3:WYE3"/>
    <mergeCell ref="WIZ3:WJJ3"/>
    <mergeCell ref="WJK3:WJU3"/>
    <mergeCell ref="WJV3:WKF3"/>
    <mergeCell ref="WKG3:WKQ3"/>
    <mergeCell ref="WKR3:WLB3"/>
    <mergeCell ref="WLC3:WLM3"/>
    <mergeCell ref="WGL3:WGV3"/>
    <mergeCell ref="WGW3:WHG3"/>
    <mergeCell ref="WHH3:WHR3"/>
    <mergeCell ref="WHS3:WIC3"/>
    <mergeCell ref="WID3:WIN3"/>
    <mergeCell ref="WIO3:WIY3"/>
    <mergeCell ref="WDX3:WEH3"/>
    <mergeCell ref="WEI3:WES3"/>
    <mergeCell ref="WET3:WFD3"/>
    <mergeCell ref="WFE3:WFO3"/>
    <mergeCell ref="WFP3:WFZ3"/>
    <mergeCell ref="WGA3:WGK3"/>
    <mergeCell ref="WBJ3:WBT3"/>
    <mergeCell ref="WBU3:WCE3"/>
    <mergeCell ref="WCF3:WCP3"/>
    <mergeCell ref="WCQ3:WDA3"/>
    <mergeCell ref="WDB3:WDL3"/>
    <mergeCell ref="WDM3:WDW3"/>
    <mergeCell ref="VYV3:VZF3"/>
    <mergeCell ref="VZG3:VZQ3"/>
    <mergeCell ref="VZR3:WAB3"/>
    <mergeCell ref="WAC3:WAM3"/>
    <mergeCell ref="WAN3:WAX3"/>
    <mergeCell ref="WAY3:WBI3"/>
    <mergeCell ref="VWH3:VWR3"/>
    <mergeCell ref="VWS3:VXC3"/>
    <mergeCell ref="VXD3:VXN3"/>
    <mergeCell ref="VXO3:VXY3"/>
    <mergeCell ref="VXZ3:VYJ3"/>
    <mergeCell ref="VYK3:VYU3"/>
    <mergeCell ref="VTT3:VUD3"/>
    <mergeCell ref="VUE3:VUO3"/>
    <mergeCell ref="VUP3:VUZ3"/>
    <mergeCell ref="VVA3:VVK3"/>
    <mergeCell ref="VVL3:VVV3"/>
    <mergeCell ref="VVW3:VWG3"/>
    <mergeCell ref="VRF3:VRP3"/>
    <mergeCell ref="VRQ3:VSA3"/>
    <mergeCell ref="VSB3:VSL3"/>
    <mergeCell ref="VSM3:VSW3"/>
    <mergeCell ref="VSX3:VTH3"/>
    <mergeCell ref="VTI3:VTS3"/>
    <mergeCell ref="VOR3:VPB3"/>
    <mergeCell ref="VPC3:VPM3"/>
    <mergeCell ref="VPN3:VPX3"/>
    <mergeCell ref="VPY3:VQI3"/>
    <mergeCell ref="VQJ3:VQT3"/>
    <mergeCell ref="VQU3:VRE3"/>
    <mergeCell ref="VMD3:VMN3"/>
    <mergeCell ref="VMO3:VMY3"/>
    <mergeCell ref="VMZ3:VNJ3"/>
    <mergeCell ref="VNK3:VNU3"/>
    <mergeCell ref="VNV3:VOF3"/>
    <mergeCell ref="VOG3:VOQ3"/>
    <mergeCell ref="VJP3:VJZ3"/>
    <mergeCell ref="VKA3:VKK3"/>
    <mergeCell ref="VKL3:VKV3"/>
    <mergeCell ref="VKW3:VLG3"/>
    <mergeCell ref="VLH3:VLR3"/>
    <mergeCell ref="VLS3:VMC3"/>
    <mergeCell ref="VHB3:VHL3"/>
    <mergeCell ref="VHM3:VHW3"/>
    <mergeCell ref="VHX3:VIH3"/>
    <mergeCell ref="VII3:VIS3"/>
    <mergeCell ref="VIT3:VJD3"/>
    <mergeCell ref="VJE3:VJO3"/>
    <mergeCell ref="VEN3:VEX3"/>
    <mergeCell ref="VEY3:VFI3"/>
    <mergeCell ref="VFJ3:VFT3"/>
    <mergeCell ref="VFU3:VGE3"/>
    <mergeCell ref="VGF3:VGP3"/>
    <mergeCell ref="VGQ3:VHA3"/>
    <mergeCell ref="VBZ3:VCJ3"/>
    <mergeCell ref="VCK3:VCU3"/>
    <mergeCell ref="VCV3:VDF3"/>
    <mergeCell ref="VDG3:VDQ3"/>
    <mergeCell ref="VDR3:VEB3"/>
    <mergeCell ref="VEC3:VEM3"/>
    <mergeCell ref="UZL3:UZV3"/>
    <mergeCell ref="UZW3:VAG3"/>
    <mergeCell ref="VAH3:VAR3"/>
    <mergeCell ref="VAS3:VBC3"/>
    <mergeCell ref="VBD3:VBN3"/>
    <mergeCell ref="VBO3:VBY3"/>
    <mergeCell ref="UWX3:UXH3"/>
    <mergeCell ref="UXI3:UXS3"/>
    <mergeCell ref="UXT3:UYD3"/>
    <mergeCell ref="UYE3:UYO3"/>
    <mergeCell ref="UYP3:UYZ3"/>
    <mergeCell ref="UZA3:UZK3"/>
    <mergeCell ref="UUJ3:UUT3"/>
    <mergeCell ref="UUU3:UVE3"/>
    <mergeCell ref="UVF3:UVP3"/>
    <mergeCell ref="UVQ3:UWA3"/>
    <mergeCell ref="UWB3:UWL3"/>
    <mergeCell ref="UWM3:UWW3"/>
    <mergeCell ref="URV3:USF3"/>
    <mergeCell ref="USG3:USQ3"/>
    <mergeCell ref="USR3:UTB3"/>
    <mergeCell ref="UTC3:UTM3"/>
    <mergeCell ref="UTN3:UTX3"/>
    <mergeCell ref="UTY3:UUI3"/>
    <mergeCell ref="UPH3:UPR3"/>
    <mergeCell ref="UPS3:UQC3"/>
    <mergeCell ref="UQD3:UQN3"/>
    <mergeCell ref="UQO3:UQY3"/>
    <mergeCell ref="UQZ3:URJ3"/>
    <mergeCell ref="URK3:URU3"/>
    <mergeCell ref="UMT3:UND3"/>
    <mergeCell ref="UNE3:UNO3"/>
    <mergeCell ref="UNP3:UNZ3"/>
    <mergeCell ref="UOA3:UOK3"/>
    <mergeCell ref="UOL3:UOV3"/>
    <mergeCell ref="UOW3:UPG3"/>
    <mergeCell ref="UKF3:UKP3"/>
    <mergeCell ref="UKQ3:ULA3"/>
    <mergeCell ref="ULB3:ULL3"/>
    <mergeCell ref="ULM3:ULW3"/>
    <mergeCell ref="ULX3:UMH3"/>
    <mergeCell ref="UMI3:UMS3"/>
    <mergeCell ref="UHR3:UIB3"/>
    <mergeCell ref="UIC3:UIM3"/>
    <mergeCell ref="UIN3:UIX3"/>
    <mergeCell ref="UIY3:UJI3"/>
    <mergeCell ref="UJJ3:UJT3"/>
    <mergeCell ref="UJU3:UKE3"/>
    <mergeCell ref="UFD3:UFN3"/>
    <mergeCell ref="UFO3:UFY3"/>
    <mergeCell ref="UFZ3:UGJ3"/>
    <mergeCell ref="UGK3:UGU3"/>
    <mergeCell ref="UGV3:UHF3"/>
    <mergeCell ref="UHG3:UHQ3"/>
    <mergeCell ref="UCP3:UCZ3"/>
    <mergeCell ref="UDA3:UDK3"/>
    <mergeCell ref="UDL3:UDV3"/>
    <mergeCell ref="UDW3:UEG3"/>
    <mergeCell ref="UEH3:UER3"/>
    <mergeCell ref="UES3:UFC3"/>
    <mergeCell ref="UAB3:UAL3"/>
    <mergeCell ref="UAM3:UAW3"/>
    <mergeCell ref="UAX3:UBH3"/>
    <mergeCell ref="UBI3:UBS3"/>
    <mergeCell ref="UBT3:UCD3"/>
    <mergeCell ref="UCE3:UCO3"/>
    <mergeCell ref="TXN3:TXX3"/>
    <mergeCell ref="TXY3:TYI3"/>
    <mergeCell ref="TYJ3:TYT3"/>
    <mergeCell ref="TYU3:TZE3"/>
    <mergeCell ref="TZF3:TZP3"/>
    <mergeCell ref="TZQ3:UAA3"/>
    <mergeCell ref="TUZ3:TVJ3"/>
    <mergeCell ref="TVK3:TVU3"/>
    <mergeCell ref="TVV3:TWF3"/>
    <mergeCell ref="TWG3:TWQ3"/>
    <mergeCell ref="TWR3:TXB3"/>
    <mergeCell ref="TXC3:TXM3"/>
    <mergeCell ref="TSL3:TSV3"/>
    <mergeCell ref="TSW3:TTG3"/>
    <mergeCell ref="TTH3:TTR3"/>
    <mergeCell ref="TTS3:TUC3"/>
    <mergeCell ref="TUD3:TUN3"/>
    <mergeCell ref="TUO3:TUY3"/>
    <mergeCell ref="TPX3:TQH3"/>
    <mergeCell ref="TQI3:TQS3"/>
    <mergeCell ref="TQT3:TRD3"/>
    <mergeCell ref="TRE3:TRO3"/>
    <mergeCell ref="TRP3:TRZ3"/>
    <mergeCell ref="TSA3:TSK3"/>
    <mergeCell ref="TNJ3:TNT3"/>
    <mergeCell ref="TNU3:TOE3"/>
    <mergeCell ref="TOF3:TOP3"/>
    <mergeCell ref="TOQ3:TPA3"/>
    <mergeCell ref="TPB3:TPL3"/>
    <mergeCell ref="TPM3:TPW3"/>
    <mergeCell ref="TKV3:TLF3"/>
    <mergeCell ref="TLG3:TLQ3"/>
    <mergeCell ref="TLR3:TMB3"/>
    <mergeCell ref="TMC3:TMM3"/>
    <mergeCell ref="TMN3:TMX3"/>
    <mergeCell ref="TMY3:TNI3"/>
    <mergeCell ref="TIH3:TIR3"/>
    <mergeCell ref="TIS3:TJC3"/>
    <mergeCell ref="TJD3:TJN3"/>
    <mergeCell ref="TJO3:TJY3"/>
    <mergeCell ref="TJZ3:TKJ3"/>
    <mergeCell ref="TKK3:TKU3"/>
    <mergeCell ref="TFT3:TGD3"/>
    <mergeCell ref="TGE3:TGO3"/>
    <mergeCell ref="TGP3:TGZ3"/>
    <mergeCell ref="THA3:THK3"/>
    <mergeCell ref="THL3:THV3"/>
    <mergeCell ref="THW3:TIG3"/>
    <mergeCell ref="TDF3:TDP3"/>
    <mergeCell ref="TDQ3:TEA3"/>
    <mergeCell ref="TEB3:TEL3"/>
    <mergeCell ref="TEM3:TEW3"/>
    <mergeCell ref="TEX3:TFH3"/>
    <mergeCell ref="TFI3:TFS3"/>
    <mergeCell ref="TAR3:TBB3"/>
    <mergeCell ref="TBC3:TBM3"/>
    <mergeCell ref="TBN3:TBX3"/>
    <mergeCell ref="TBY3:TCI3"/>
    <mergeCell ref="TCJ3:TCT3"/>
    <mergeCell ref="TCU3:TDE3"/>
    <mergeCell ref="SYD3:SYN3"/>
    <mergeCell ref="SYO3:SYY3"/>
    <mergeCell ref="SYZ3:SZJ3"/>
    <mergeCell ref="SZK3:SZU3"/>
    <mergeCell ref="SZV3:TAF3"/>
    <mergeCell ref="TAG3:TAQ3"/>
    <mergeCell ref="SVP3:SVZ3"/>
    <mergeCell ref="SWA3:SWK3"/>
    <mergeCell ref="SWL3:SWV3"/>
    <mergeCell ref="SWW3:SXG3"/>
    <mergeCell ref="SXH3:SXR3"/>
    <mergeCell ref="SXS3:SYC3"/>
    <mergeCell ref="STB3:STL3"/>
    <mergeCell ref="STM3:STW3"/>
    <mergeCell ref="STX3:SUH3"/>
    <mergeCell ref="SUI3:SUS3"/>
    <mergeCell ref="SUT3:SVD3"/>
    <mergeCell ref="SVE3:SVO3"/>
    <mergeCell ref="SQN3:SQX3"/>
    <mergeCell ref="SQY3:SRI3"/>
    <mergeCell ref="SRJ3:SRT3"/>
    <mergeCell ref="SRU3:SSE3"/>
    <mergeCell ref="SSF3:SSP3"/>
    <mergeCell ref="SSQ3:STA3"/>
    <mergeCell ref="SNZ3:SOJ3"/>
    <mergeCell ref="SOK3:SOU3"/>
    <mergeCell ref="SOV3:SPF3"/>
    <mergeCell ref="SPG3:SPQ3"/>
    <mergeCell ref="SPR3:SQB3"/>
    <mergeCell ref="SQC3:SQM3"/>
    <mergeCell ref="SLL3:SLV3"/>
    <mergeCell ref="SLW3:SMG3"/>
    <mergeCell ref="SMH3:SMR3"/>
    <mergeCell ref="SMS3:SNC3"/>
    <mergeCell ref="SND3:SNN3"/>
    <mergeCell ref="SNO3:SNY3"/>
    <mergeCell ref="SIX3:SJH3"/>
    <mergeCell ref="SJI3:SJS3"/>
    <mergeCell ref="SJT3:SKD3"/>
    <mergeCell ref="SKE3:SKO3"/>
    <mergeCell ref="SKP3:SKZ3"/>
    <mergeCell ref="SLA3:SLK3"/>
    <mergeCell ref="SGJ3:SGT3"/>
    <mergeCell ref="SGU3:SHE3"/>
    <mergeCell ref="SHF3:SHP3"/>
    <mergeCell ref="SHQ3:SIA3"/>
    <mergeCell ref="SIB3:SIL3"/>
    <mergeCell ref="SIM3:SIW3"/>
    <mergeCell ref="SDV3:SEF3"/>
    <mergeCell ref="SEG3:SEQ3"/>
    <mergeCell ref="SER3:SFB3"/>
    <mergeCell ref="SFC3:SFM3"/>
    <mergeCell ref="SFN3:SFX3"/>
    <mergeCell ref="SFY3:SGI3"/>
    <mergeCell ref="SBH3:SBR3"/>
    <mergeCell ref="SBS3:SCC3"/>
    <mergeCell ref="SCD3:SCN3"/>
    <mergeCell ref="SCO3:SCY3"/>
    <mergeCell ref="SCZ3:SDJ3"/>
    <mergeCell ref="SDK3:SDU3"/>
    <mergeCell ref="RYT3:RZD3"/>
    <mergeCell ref="RZE3:RZO3"/>
    <mergeCell ref="RZP3:RZZ3"/>
    <mergeCell ref="SAA3:SAK3"/>
    <mergeCell ref="SAL3:SAV3"/>
    <mergeCell ref="SAW3:SBG3"/>
    <mergeCell ref="RWF3:RWP3"/>
    <mergeCell ref="RWQ3:RXA3"/>
    <mergeCell ref="RXB3:RXL3"/>
    <mergeCell ref="RXM3:RXW3"/>
    <mergeCell ref="RXX3:RYH3"/>
    <mergeCell ref="RYI3:RYS3"/>
    <mergeCell ref="RTR3:RUB3"/>
    <mergeCell ref="RUC3:RUM3"/>
    <mergeCell ref="RUN3:RUX3"/>
    <mergeCell ref="RUY3:RVI3"/>
    <mergeCell ref="RVJ3:RVT3"/>
    <mergeCell ref="RVU3:RWE3"/>
    <mergeCell ref="RRD3:RRN3"/>
    <mergeCell ref="RRO3:RRY3"/>
    <mergeCell ref="RRZ3:RSJ3"/>
    <mergeCell ref="RSK3:RSU3"/>
    <mergeCell ref="RSV3:RTF3"/>
    <mergeCell ref="RTG3:RTQ3"/>
    <mergeCell ref="ROP3:ROZ3"/>
    <mergeCell ref="RPA3:RPK3"/>
    <mergeCell ref="RPL3:RPV3"/>
    <mergeCell ref="RPW3:RQG3"/>
    <mergeCell ref="RQH3:RQR3"/>
    <mergeCell ref="RQS3:RRC3"/>
    <mergeCell ref="RMB3:RML3"/>
    <mergeCell ref="RMM3:RMW3"/>
    <mergeCell ref="RMX3:RNH3"/>
    <mergeCell ref="RNI3:RNS3"/>
    <mergeCell ref="RNT3:ROD3"/>
    <mergeCell ref="ROE3:ROO3"/>
    <mergeCell ref="RJN3:RJX3"/>
    <mergeCell ref="RJY3:RKI3"/>
    <mergeCell ref="RKJ3:RKT3"/>
    <mergeCell ref="RKU3:RLE3"/>
    <mergeCell ref="RLF3:RLP3"/>
    <mergeCell ref="RLQ3:RMA3"/>
    <mergeCell ref="RGZ3:RHJ3"/>
    <mergeCell ref="RHK3:RHU3"/>
    <mergeCell ref="RHV3:RIF3"/>
    <mergeCell ref="RIG3:RIQ3"/>
    <mergeCell ref="RIR3:RJB3"/>
    <mergeCell ref="RJC3:RJM3"/>
    <mergeCell ref="REL3:REV3"/>
    <mergeCell ref="REW3:RFG3"/>
    <mergeCell ref="RFH3:RFR3"/>
    <mergeCell ref="RFS3:RGC3"/>
    <mergeCell ref="RGD3:RGN3"/>
    <mergeCell ref="RGO3:RGY3"/>
    <mergeCell ref="RBX3:RCH3"/>
    <mergeCell ref="RCI3:RCS3"/>
    <mergeCell ref="RCT3:RDD3"/>
    <mergeCell ref="RDE3:RDO3"/>
    <mergeCell ref="RDP3:RDZ3"/>
    <mergeCell ref="REA3:REK3"/>
    <mergeCell ref="QZJ3:QZT3"/>
    <mergeCell ref="QZU3:RAE3"/>
    <mergeCell ref="RAF3:RAP3"/>
    <mergeCell ref="RAQ3:RBA3"/>
    <mergeCell ref="RBB3:RBL3"/>
    <mergeCell ref="RBM3:RBW3"/>
    <mergeCell ref="QWV3:QXF3"/>
    <mergeCell ref="QXG3:QXQ3"/>
    <mergeCell ref="QXR3:QYB3"/>
    <mergeCell ref="QYC3:QYM3"/>
    <mergeCell ref="QYN3:QYX3"/>
    <mergeCell ref="QYY3:QZI3"/>
    <mergeCell ref="QUH3:QUR3"/>
    <mergeCell ref="QUS3:QVC3"/>
    <mergeCell ref="QVD3:QVN3"/>
    <mergeCell ref="QVO3:QVY3"/>
    <mergeCell ref="QVZ3:QWJ3"/>
    <mergeCell ref="QWK3:QWU3"/>
    <mergeCell ref="QRT3:QSD3"/>
    <mergeCell ref="QSE3:QSO3"/>
    <mergeCell ref="QSP3:QSZ3"/>
    <mergeCell ref="QTA3:QTK3"/>
    <mergeCell ref="QTL3:QTV3"/>
    <mergeCell ref="QTW3:QUG3"/>
    <mergeCell ref="QPF3:QPP3"/>
    <mergeCell ref="QPQ3:QQA3"/>
    <mergeCell ref="QQB3:QQL3"/>
    <mergeCell ref="QQM3:QQW3"/>
    <mergeCell ref="QQX3:QRH3"/>
    <mergeCell ref="QRI3:QRS3"/>
    <mergeCell ref="QMR3:QNB3"/>
    <mergeCell ref="QNC3:QNM3"/>
    <mergeCell ref="QNN3:QNX3"/>
    <mergeCell ref="QNY3:QOI3"/>
    <mergeCell ref="QOJ3:QOT3"/>
    <mergeCell ref="QOU3:QPE3"/>
    <mergeCell ref="QKD3:QKN3"/>
    <mergeCell ref="QKO3:QKY3"/>
    <mergeCell ref="QKZ3:QLJ3"/>
    <mergeCell ref="QLK3:QLU3"/>
    <mergeCell ref="QLV3:QMF3"/>
    <mergeCell ref="QMG3:QMQ3"/>
    <mergeCell ref="QHP3:QHZ3"/>
    <mergeCell ref="QIA3:QIK3"/>
    <mergeCell ref="QIL3:QIV3"/>
    <mergeCell ref="QIW3:QJG3"/>
    <mergeCell ref="QJH3:QJR3"/>
    <mergeCell ref="QJS3:QKC3"/>
    <mergeCell ref="QFB3:QFL3"/>
    <mergeCell ref="QFM3:QFW3"/>
    <mergeCell ref="QFX3:QGH3"/>
    <mergeCell ref="QGI3:QGS3"/>
    <mergeCell ref="QGT3:QHD3"/>
    <mergeCell ref="QHE3:QHO3"/>
    <mergeCell ref="QCN3:QCX3"/>
    <mergeCell ref="QCY3:QDI3"/>
    <mergeCell ref="QDJ3:QDT3"/>
    <mergeCell ref="QDU3:QEE3"/>
    <mergeCell ref="QEF3:QEP3"/>
    <mergeCell ref="QEQ3:QFA3"/>
    <mergeCell ref="PZZ3:QAJ3"/>
    <mergeCell ref="QAK3:QAU3"/>
    <mergeCell ref="QAV3:QBF3"/>
    <mergeCell ref="QBG3:QBQ3"/>
    <mergeCell ref="QBR3:QCB3"/>
    <mergeCell ref="QCC3:QCM3"/>
    <mergeCell ref="PXL3:PXV3"/>
    <mergeCell ref="PXW3:PYG3"/>
    <mergeCell ref="PYH3:PYR3"/>
    <mergeCell ref="PYS3:PZC3"/>
    <mergeCell ref="PZD3:PZN3"/>
    <mergeCell ref="PZO3:PZY3"/>
    <mergeCell ref="PUX3:PVH3"/>
    <mergeCell ref="PVI3:PVS3"/>
    <mergeCell ref="PVT3:PWD3"/>
    <mergeCell ref="PWE3:PWO3"/>
    <mergeCell ref="PWP3:PWZ3"/>
    <mergeCell ref="PXA3:PXK3"/>
    <mergeCell ref="PSJ3:PST3"/>
    <mergeCell ref="PSU3:PTE3"/>
    <mergeCell ref="PTF3:PTP3"/>
    <mergeCell ref="PTQ3:PUA3"/>
    <mergeCell ref="PUB3:PUL3"/>
    <mergeCell ref="PUM3:PUW3"/>
    <mergeCell ref="PPV3:PQF3"/>
    <mergeCell ref="PQG3:PQQ3"/>
    <mergeCell ref="PQR3:PRB3"/>
    <mergeCell ref="PRC3:PRM3"/>
    <mergeCell ref="PRN3:PRX3"/>
    <mergeCell ref="PRY3:PSI3"/>
    <mergeCell ref="PNH3:PNR3"/>
    <mergeCell ref="PNS3:POC3"/>
    <mergeCell ref="POD3:PON3"/>
    <mergeCell ref="POO3:POY3"/>
    <mergeCell ref="POZ3:PPJ3"/>
    <mergeCell ref="PPK3:PPU3"/>
    <mergeCell ref="PKT3:PLD3"/>
    <mergeCell ref="PLE3:PLO3"/>
    <mergeCell ref="PLP3:PLZ3"/>
    <mergeCell ref="PMA3:PMK3"/>
    <mergeCell ref="PML3:PMV3"/>
    <mergeCell ref="PMW3:PNG3"/>
    <mergeCell ref="PIF3:PIP3"/>
    <mergeCell ref="PIQ3:PJA3"/>
    <mergeCell ref="PJB3:PJL3"/>
    <mergeCell ref="PJM3:PJW3"/>
    <mergeCell ref="PJX3:PKH3"/>
    <mergeCell ref="PKI3:PKS3"/>
    <mergeCell ref="PFR3:PGB3"/>
    <mergeCell ref="PGC3:PGM3"/>
    <mergeCell ref="PGN3:PGX3"/>
    <mergeCell ref="PGY3:PHI3"/>
    <mergeCell ref="PHJ3:PHT3"/>
    <mergeCell ref="PHU3:PIE3"/>
    <mergeCell ref="PDD3:PDN3"/>
    <mergeCell ref="PDO3:PDY3"/>
    <mergeCell ref="PDZ3:PEJ3"/>
    <mergeCell ref="PEK3:PEU3"/>
    <mergeCell ref="PEV3:PFF3"/>
    <mergeCell ref="PFG3:PFQ3"/>
    <mergeCell ref="PAP3:PAZ3"/>
    <mergeCell ref="PBA3:PBK3"/>
    <mergeCell ref="PBL3:PBV3"/>
    <mergeCell ref="PBW3:PCG3"/>
    <mergeCell ref="PCH3:PCR3"/>
    <mergeCell ref="PCS3:PDC3"/>
    <mergeCell ref="OYB3:OYL3"/>
    <mergeCell ref="OYM3:OYW3"/>
    <mergeCell ref="OYX3:OZH3"/>
    <mergeCell ref="OZI3:OZS3"/>
    <mergeCell ref="OZT3:PAD3"/>
    <mergeCell ref="PAE3:PAO3"/>
    <mergeCell ref="OVN3:OVX3"/>
    <mergeCell ref="OVY3:OWI3"/>
    <mergeCell ref="OWJ3:OWT3"/>
    <mergeCell ref="OWU3:OXE3"/>
    <mergeCell ref="OXF3:OXP3"/>
    <mergeCell ref="OXQ3:OYA3"/>
    <mergeCell ref="OSZ3:OTJ3"/>
    <mergeCell ref="OTK3:OTU3"/>
    <mergeCell ref="OTV3:OUF3"/>
    <mergeCell ref="OUG3:OUQ3"/>
    <mergeCell ref="OUR3:OVB3"/>
    <mergeCell ref="OVC3:OVM3"/>
    <mergeCell ref="OQL3:OQV3"/>
    <mergeCell ref="OQW3:ORG3"/>
    <mergeCell ref="ORH3:ORR3"/>
    <mergeCell ref="ORS3:OSC3"/>
    <mergeCell ref="OSD3:OSN3"/>
    <mergeCell ref="OSO3:OSY3"/>
    <mergeCell ref="ONX3:OOH3"/>
    <mergeCell ref="OOI3:OOS3"/>
    <mergeCell ref="OOT3:OPD3"/>
    <mergeCell ref="OPE3:OPO3"/>
    <mergeCell ref="OPP3:OPZ3"/>
    <mergeCell ref="OQA3:OQK3"/>
    <mergeCell ref="OLJ3:OLT3"/>
    <mergeCell ref="OLU3:OME3"/>
    <mergeCell ref="OMF3:OMP3"/>
    <mergeCell ref="OMQ3:ONA3"/>
    <mergeCell ref="ONB3:ONL3"/>
    <mergeCell ref="ONM3:ONW3"/>
    <mergeCell ref="OIV3:OJF3"/>
    <mergeCell ref="OJG3:OJQ3"/>
    <mergeCell ref="OJR3:OKB3"/>
    <mergeCell ref="OKC3:OKM3"/>
    <mergeCell ref="OKN3:OKX3"/>
    <mergeCell ref="OKY3:OLI3"/>
    <mergeCell ref="OGH3:OGR3"/>
    <mergeCell ref="OGS3:OHC3"/>
    <mergeCell ref="OHD3:OHN3"/>
    <mergeCell ref="OHO3:OHY3"/>
    <mergeCell ref="OHZ3:OIJ3"/>
    <mergeCell ref="OIK3:OIU3"/>
    <mergeCell ref="ODT3:OED3"/>
    <mergeCell ref="OEE3:OEO3"/>
    <mergeCell ref="OEP3:OEZ3"/>
    <mergeCell ref="OFA3:OFK3"/>
    <mergeCell ref="OFL3:OFV3"/>
    <mergeCell ref="OFW3:OGG3"/>
    <mergeCell ref="OBF3:OBP3"/>
    <mergeCell ref="OBQ3:OCA3"/>
    <mergeCell ref="OCB3:OCL3"/>
    <mergeCell ref="OCM3:OCW3"/>
    <mergeCell ref="OCX3:ODH3"/>
    <mergeCell ref="ODI3:ODS3"/>
    <mergeCell ref="NYR3:NZB3"/>
    <mergeCell ref="NZC3:NZM3"/>
    <mergeCell ref="NZN3:NZX3"/>
    <mergeCell ref="NZY3:OAI3"/>
    <mergeCell ref="OAJ3:OAT3"/>
    <mergeCell ref="OAU3:OBE3"/>
    <mergeCell ref="NWD3:NWN3"/>
    <mergeCell ref="NWO3:NWY3"/>
    <mergeCell ref="NWZ3:NXJ3"/>
    <mergeCell ref="NXK3:NXU3"/>
    <mergeCell ref="NXV3:NYF3"/>
    <mergeCell ref="NYG3:NYQ3"/>
    <mergeCell ref="NTP3:NTZ3"/>
    <mergeCell ref="NUA3:NUK3"/>
    <mergeCell ref="NUL3:NUV3"/>
    <mergeCell ref="NUW3:NVG3"/>
    <mergeCell ref="NVH3:NVR3"/>
    <mergeCell ref="NVS3:NWC3"/>
    <mergeCell ref="NRB3:NRL3"/>
    <mergeCell ref="NRM3:NRW3"/>
    <mergeCell ref="NRX3:NSH3"/>
    <mergeCell ref="NSI3:NSS3"/>
    <mergeCell ref="NST3:NTD3"/>
    <mergeCell ref="NTE3:NTO3"/>
    <mergeCell ref="NON3:NOX3"/>
    <mergeCell ref="NOY3:NPI3"/>
    <mergeCell ref="NPJ3:NPT3"/>
    <mergeCell ref="NPU3:NQE3"/>
    <mergeCell ref="NQF3:NQP3"/>
    <mergeCell ref="NQQ3:NRA3"/>
    <mergeCell ref="NLZ3:NMJ3"/>
    <mergeCell ref="NMK3:NMU3"/>
    <mergeCell ref="NMV3:NNF3"/>
    <mergeCell ref="NNG3:NNQ3"/>
    <mergeCell ref="NNR3:NOB3"/>
    <mergeCell ref="NOC3:NOM3"/>
    <mergeCell ref="NJL3:NJV3"/>
    <mergeCell ref="NJW3:NKG3"/>
    <mergeCell ref="NKH3:NKR3"/>
    <mergeCell ref="NKS3:NLC3"/>
    <mergeCell ref="NLD3:NLN3"/>
    <mergeCell ref="NLO3:NLY3"/>
    <mergeCell ref="NGX3:NHH3"/>
    <mergeCell ref="NHI3:NHS3"/>
    <mergeCell ref="NHT3:NID3"/>
    <mergeCell ref="NIE3:NIO3"/>
    <mergeCell ref="NIP3:NIZ3"/>
    <mergeCell ref="NJA3:NJK3"/>
    <mergeCell ref="NEJ3:NET3"/>
    <mergeCell ref="NEU3:NFE3"/>
    <mergeCell ref="NFF3:NFP3"/>
    <mergeCell ref="NFQ3:NGA3"/>
    <mergeCell ref="NGB3:NGL3"/>
    <mergeCell ref="NGM3:NGW3"/>
    <mergeCell ref="NBV3:NCF3"/>
    <mergeCell ref="NCG3:NCQ3"/>
    <mergeCell ref="NCR3:NDB3"/>
    <mergeCell ref="NDC3:NDM3"/>
    <mergeCell ref="NDN3:NDX3"/>
    <mergeCell ref="NDY3:NEI3"/>
    <mergeCell ref="MZH3:MZR3"/>
    <mergeCell ref="MZS3:NAC3"/>
    <mergeCell ref="NAD3:NAN3"/>
    <mergeCell ref="NAO3:NAY3"/>
    <mergeCell ref="NAZ3:NBJ3"/>
    <mergeCell ref="NBK3:NBU3"/>
    <mergeCell ref="MWT3:MXD3"/>
    <mergeCell ref="MXE3:MXO3"/>
    <mergeCell ref="MXP3:MXZ3"/>
    <mergeCell ref="MYA3:MYK3"/>
    <mergeCell ref="MYL3:MYV3"/>
    <mergeCell ref="MYW3:MZG3"/>
    <mergeCell ref="MUF3:MUP3"/>
    <mergeCell ref="MUQ3:MVA3"/>
    <mergeCell ref="MVB3:MVL3"/>
    <mergeCell ref="MVM3:MVW3"/>
    <mergeCell ref="MVX3:MWH3"/>
    <mergeCell ref="MWI3:MWS3"/>
    <mergeCell ref="MRR3:MSB3"/>
    <mergeCell ref="MSC3:MSM3"/>
    <mergeCell ref="MSN3:MSX3"/>
    <mergeCell ref="MSY3:MTI3"/>
    <mergeCell ref="MTJ3:MTT3"/>
    <mergeCell ref="MTU3:MUE3"/>
    <mergeCell ref="MPD3:MPN3"/>
    <mergeCell ref="MPO3:MPY3"/>
    <mergeCell ref="MPZ3:MQJ3"/>
    <mergeCell ref="MQK3:MQU3"/>
    <mergeCell ref="MQV3:MRF3"/>
    <mergeCell ref="MRG3:MRQ3"/>
    <mergeCell ref="MMP3:MMZ3"/>
    <mergeCell ref="MNA3:MNK3"/>
    <mergeCell ref="MNL3:MNV3"/>
    <mergeCell ref="MNW3:MOG3"/>
    <mergeCell ref="MOH3:MOR3"/>
    <mergeCell ref="MOS3:MPC3"/>
    <mergeCell ref="MKB3:MKL3"/>
    <mergeCell ref="MKM3:MKW3"/>
    <mergeCell ref="MKX3:MLH3"/>
    <mergeCell ref="MLI3:MLS3"/>
    <mergeCell ref="MLT3:MMD3"/>
    <mergeCell ref="MME3:MMO3"/>
    <mergeCell ref="MHN3:MHX3"/>
    <mergeCell ref="MHY3:MII3"/>
    <mergeCell ref="MIJ3:MIT3"/>
    <mergeCell ref="MIU3:MJE3"/>
    <mergeCell ref="MJF3:MJP3"/>
    <mergeCell ref="MJQ3:MKA3"/>
    <mergeCell ref="MEZ3:MFJ3"/>
    <mergeCell ref="MFK3:MFU3"/>
    <mergeCell ref="MFV3:MGF3"/>
    <mergeCell ref="MGG3:MGQ3"/>
    <mergeCell ref="MGR3:MHB3"/>
    <mergeCell ref="MHC3:MHM3"/>
    <mergeCell ref="MCL3:MCV3"/>
    <mergeCell ref="MCW3:MDG3"/>
    <mergeCell ref="MDH3:MDR3"/>
    <mergeCell ref="MDS3:MEC3"/>
    <mergeCell ref="MED3:MEN3"/>
    <mergeCell ref="MEO3:MEY3"/>
    <mergeCell ref="LZX3:MAH3"/>
    <mergeCell ref="MAI3:MAS3"/>
    <mergeCell ref="MAT3:MBD3"/>
    <mergeCell ref="MBE3:MBO3"/>
    <mergeCell ref="MBP3:MBZ3"/>
    <mergeCell ref="MCA3:MCK3"/>
    <mergeCell ref="LXJ3:LXT3"/>
    <mergeCell ref="LXU3:LYE3"/>
    <mergeCell ref="LYF3:LYP3"/>
    <mergeCell ref="LYQ3:LZA3"/>
    <mergeCell ref="LZB3:LZL3"/>
    <mergeCell ref="LZM3:LZW3"/>
    <mergeCell ref="LUV3:LVF3"/>
    <mergeCell ref="LVG3:LVQ3"/>
    <mergeCell ref="LVR3:LWB3"/>
    <mergeCell ref="LWC3:LWM3"/>
    <mergeCell ref="LWN3:LWX3"/>
    <mergeCell ref="LWY3:LXI3"/>
    <mergeCell ref="LSH3:LSR3"/>
    <mergeCell ref="LSS3:LTC3"/>
    <mergeCell ref="LTD3:LTN3"/>
    <mergeCell ref="LTO3:LTY3"/>
    <mergeCell ref="LTZ3:LUJ3"/>
    <mergeCell ref="LUK3:LUU3"/>
    <mergeCell ref="LPT3:LQD3"/>
    <mergeCell ref="LQE3:LQO3"/>
    <mergeCell ref="LQP3:LQZ3"/>
    <mergeCell ref="LRA3:LRK3"/>
    <mergeCell ref="LRL3:LRV3"/>
    <mergeCell ref="LRW3:LSG3"/>
    <mergeCell ref="LNF3:LNP3"/>
    <mergeCell ref="LNQ3:LOA3"/>
    <mergeCell ref="LOB3:LOL3"/>
    <mergeCell ref="LOM3:LOW3"/>
    <mergeCell ref="LOX3:LPH3"/>
    <mergeCell ref="LPI3:LPS3"/>
    <mergeCell ref="LKR3:LLB3"/>
    <mergeCell ref="LLC3:LLM3"/>
    <mergeCell ref="LLN3:LLX3"/>
    <mergeCell ref="LLY3:LMI3"/>
    <mergeCell ref="LMJ3:LMT3"/>
    <mergeCell ref="LMU3:LNE3"/>
    <mergeCell ref="LID3:LIN3"/>
    <mergeCell ref="LIO3:LIY3"/>
    <mergeCell ref="LIZ3:LJJ3"/>
    <mergeCell ref="LJK3:LJU3"/>
    <mergeCell ref="LJV3:LKF3"/>
    <mergeCell ref="LKG3:LKQ3"/>
    <mergeCell ref="LFP3:LFZ3"/>
    <mergeCell ref="LGA3:LGK3"/>
    <mergeCell ref="LGL3:LGV3"/>
    <mergeCell ref="LGW3:LHG3"/>
    <mergeCell ref="LHH3:LHR3"/>
    <mergeCell ref="LHS3:LIC3"/>
    <mergeCell ref="LDB3:LDL3"/>
    <mergeCell ref="LDM3:LDW3"/>
    <mergeCell ref="LDX3:LEH3"/>
    <mergeCell ref="LEI3:LES3"/>
    <mergeCell ref="LET3:LFD3"/>
    <mergeCell ref="LFE3:LFO3"/>
    <mergeCell ref="LAN3:LAX3"/>
    <mergeCell ref="LAY3:LBI3"/>
    <mergeCell ref="LBJ3:LBT3"/>
    <mergeCell ref="LBU3:LCE3"/>
    <mergeCell ref="LCF3:LCP3"/>
    <mergeCell ref="LCQ3:LDA3"/>
    <mergeCell ref="KXZ3:KYJ3"/>
    <mergeCell ref="KYK3:KYU3"/>
    <mergeCell ref="KYV3:KZF3"/>
    <mergeCell ref="KZG3:KZQ3"/>
    <mergeCell ref="KZR3:LAB3"/>
    <mergeCell ref="LAC3:LAM3"/>
    <mergeCell ref="KVL3:KVV3"/>
    <mergeCell ref="KVW3:KWG3"/>
    <mergeCell ref="KWH3:KWR3"/>
    <mergeCell ref="KWS3:KXC3"/>
    <mergeCell ref="KXD3:KXN3"/>
    <mergeCell ref="KXO3:KXY3"/>
    <mergeCell ref="KSX3:KTH3"/>
    <mergeCell ref="KTI3:KTS3"/>
    <mergeCell ref="KTT3:KUD3"/>
    <mergeCell ref="KUE3:KUO3"/>
    <mergeCell ref="KUP3:KUZ3"/>
    <mergeCell ref="KVA3:KVK3"/>
    <mergeCell ref="KQJ3:KQT3"/>
    <mergeCell ref="KQU3:KRE3"/>
    <mergeCell ref="KRF3:KRP3"/>
    <mergeCell ref="KRQ3:KSA3"/>
    <mergeCell ref="KSB3:KSL3"/>
    <mergeCell ref="KSM3:KSW3"/>
    <mergeCell ref="KNV3:KOF3"/>
    <mergeCell ref="KOG3:KOQ3"/>
    <mergeCell ref="KOR3:KPB3"/>
    <mergeCell ref="KPC3:KPM3"/>
    <mergeCell ref="KPN3:KPX3"/>
    <mergeCell ref="KPY3:KQI3"/>
    <mergeCell ref="KLH3:KLR3"/>
    <mergeCell ref="KLS3:KMC3"/>
    <mergeCell ref="KMD3:KMN3"/>
    <mergeCell ref="KMO3:KMY3"/>
    <mergeCell ref="KMZ3:KNJ3"/>
    <mergeCell ref="KNK3:KNU3"/>
    <mergeCell ref="KIT3:KJD3"/>
    <mergeCell ref="KJE3:KJO3"/>
    <mergeCell ref="KJP3:KJZ3"/>
    <mergeCell ref="KKA3:KKK3"/>
    <mergeCell ref="KKL3:KKV3"/>
    <mergeCell ref="KKW3:KLG3"/>
    <mergeCell ref="KGF3:KGP3"/>
    <mergeCell ref="KGQ3:KHA3"/>
    <mergeCell ref="KHB3:KHL3"/>
    <mergeCell ref="KHM3:KHW3"/>
    <mergeCell ref="KHX3:KIH3"/>
    <mergeCell ref="KII3:KIS3"/>
    <mergeCell ref="KDR3:KEB3"/>
    <mergeCell ref="KEC3:KEM3"/>
    <mergeCell ref="KEN3:KEX3"/>
    <mergeCell ref="KEY3:KFI3"/>
    <mergeCell ref="KFJ3:KFT3"/>
    <mergeCell ref="KFU3:KGE3"/>
    <mergeCell ref="KBD3:KBN3"/>
    <mergeCell ref="KBO3:KBY3"/>
    <mergeCell ref="KBZ3:KCJ3"/>
    <mergeCell ref="KCK3:KCU3"/>
    <mergeCell ref="KCV3:KDF3"/>
    <mergeCell ref="KDG3:KDQ3"/>
    <mergeCell ref="JYP3:JYZ3"/>
    <mergeCell ref="JZA3:JZK3"/>
    <mergeCell ref="JZL3:JZV3"/>
    <mergeCell ref="JZW3:KAG3"/>
    <mergeCell ref="KAH3:KAR3"/>
    <mergeCell ref="KAS3:KBC3"/>
    <mergeCell ref="JWB3:JWL3"/>
    <mergeCell ref="JWM3:JWW3"/>
    <mergeCell ref="JWX3:JXH3"/>
    <mergeCell ref="JXI3:JXS3"/>
    <mergeCell ref="JXT3:JYD3"/>
    <mergeCell ref="JYE3:JYO3"/>
    <mergeCell ref="JTN3:JTX3"/>
    <mergeCell ref="JTY3:JUI3"/>
    <mergeCell ref="JUJ3:JUT3"/>
    <mergeCell ref="JUU3:JVE3"/>
    <mergeCell ref="JVF3:JVP3"/>
    <mergeCell ref="JVQ3:JWA3"/>
    <mergeCell ref="JQZ3:JRJ3"/>
    <mergeCell ref="JRK3:JRU3"/>
    <mergeCell ref="JRV3:JSF3"/>
    <mergeCell ref="JSG3:JSQ3"/>
    <mergeCell ref="JSR3:JTB3"/>
    <mergeCell ref="JTC3:JTM3"/>
    <mergeCell ref="JOL3:JOV3"/>
    <mergeCell ref="JOW3:JPG3"/>
    <mergeCell ref="JPH3:JPR3"/>
    <mergeCell ref="JPS3:JQC3"/>
    <mergeCell ref="JQD3:JQN3"/>
    <mergeCell ref="JQO3:JQY3"/>
    <mergeCell ref="JLX3:JMH3"/>
    <mergeCell ref="JMI3:JMS3"/>
    <mergeCell ref="JMT3:JND3"/>
    <mergeCell ref="JNE3:JNO3"/>
    <mergeCell ref="JNP3:JNZ3"/>
    <mergeCell ref="JOA3:JOK3"/>
    <mergeCell ref="JJJ3:JJT3"/>
    <mergeCell ref="JJU3:JKE3"/>
    <mergeCell ref="JKF3:JKP3"/>
    <mergeCell ref="JKQ3:JLA3"/>
    <mergeCell ref="JLB3:JLL3"/>
    <mergeCell ref="JLM3:JLW3"/>
    <mergeCell ref="JGV3:JHF3"/>
    <mergeCell ref="JHG3:JHQ3"/>
    <mergeCell ref="JHR3:JIB3"/>
    <mergeCell ref="JIC3:JIM3"/>
    <mergeCell ref="JIN3:JIX3"/>
    <mergeCell ref="JIY3:JJI3"/>
    <mergeCell ref="JEH3:JER3"/>
    <mergeCell ref="JES3:JFC3"/>
    <mergeCell ref="JFD3:JFN3"/>
    <mergeCell ref="JFO3:JFY3"/>
    <mergeCell ref="JFZ3:JGJ3"/>
    <mergeCell ref="JGK3:JGU3"/>
    <mergeCell ref="JBT3:JCD3"/>
    <mergeCell ref="JCE3:JCO3"/>
    <mergeCell ref="JCP3:JCZ3"/>
    <mergeCell ref="JDA3:JDK3"/>
    <mergeCell ref="JDL3:JDV3"/>
    <mergeCell ref="JDW3:JEG3"/>
    <mergeCell ref="IZF3:IZP3"/>
    <mergeCell ref="IZQ3:JAA3"/>
    <mergeCell ref="JAB3:JAL3"/>
    <mergeCell ref="JAM3:JAW3"/>
    <mergeCell ref="JAX3:JBH3"/>
    <mergeCell ref="JBI3:JBS3"/>
    <mergeCell ref="IWR3:IXB3"/>
    <mergeCell ref="IXC3:IXM3"/>
    <mergeCell ref="IXN3:IXX3"/>
    <mergeCell ref="IXY3:IYI3"/>
    <mergeCell ref="IYJ3:IYT3"/>
    <mergeCell ref="IYU3:IZE3"/>
    <mergeCell ref="IUD3:IUN3"/>
    <mergeCell ref="IUO3:IUY3"/>
    <mergeCell ref="IUZ3:IVJ3"/>
    <mergeCell ref="IVK3:IVU3"/>
    <mergeCell ref="IVV3:IWF3"/>
    <mergeCell ref="IWG3:IWQ3"/>
    <mergeCell ref="IRP3:IRZ3"/>
    <mergeCell ref="ISA3:ISK3"/>
    <mergeCell ref="ISL3:ISV3"/>
    <mergeCell ref="ISW3:ITG3"/>
    <mergeCell ref="ITH3:ITR3"/>
    <mergeCell ref="ITS3:IUC3"/>
    <mergeCell ref="IPB3:IPL3"/>
    <mergeCell ref="IPM3:IPW3"/>
    <mergeCell ref="IPX3:IQH3"/>
    <mergeCell ref="IQI3:IQS3"/>
    <mergeCell ref="IQT3:IRD3"/>
    <mergeCell ref="IRE3:IRO3"/>
    <mergeCell ref="IMN3:IMX3"/>
    <mergeCell ref="IMY3:INI3"/>
    <mergeCell ref="INJ3:INT3"/>
    <mergeCell ref="INU3:IOE3"/>
    <mergeCell ref="IOF3:IOP3"/>
    <mergeCell ref="IOQ3:IPA3"/>
    <mergeCell ref="IJZ3:IKJ3"/>
    <mergeCell ref="IKK3:IKU3"/>
    <mergeCell ref="IKV3:ILF3"/>
    <mergeCell ref="ILG3:ILQ3"/>
    <mergeCell ref="ILR3:IMB3"/>
    <mergeCell ref="IMC3:IMM3"/>
    <mergeCell ref="IHL3:IHV3"/>
    <mergeCell ref="IHW3:IIG3"/>
    <mergeCell ref="IIH3:IIR3"/>
    <mergeCell ref="IIS3:IJC3"/>
    <mergeCell ref="IJD3:IJN3"/>
    <mergeCell ref="IJO3:IJY3"/>
    <mergeCell ref="IEX3:IFH3"/>
    <mergeCell ref="IFI3:IFS3"/>
    <mergeCell ref="IFT3:IGD3"/>
    <mergeCell ref="IGE3:IGO3"/>
    <mergeCell ref="IGP3:IGZ3"/>
    <mergeCell ref="IHA3:IHK3"/>
    <mergeCell ref="ICJ3:ICT3"/>
    <mergeCell ref="ICU3:IDE3"/>
    <mergeCell ref="IDF3:IDP3"/>
    <mergeCell ref="IDQ3:IEA3"/>
    <mergeCell ref="IEB3:IEL3"/>
    <mergeCell ref="IEM3:IEW3"/>
    <mergeCell ref="HZV3:IAF3"/>
    <mergeCell ref="IAG3:IAQ3"/>
    <mergeCell ref="IAR3:IBB3"/>
    <mergeCell ref="IBC3:IBM3"/>
    <mergeCell ref="IBN3:IBX3"/>
    <mergeCell ref="IBY3:ICI3"/>
    <mergeCell ref="HXH3:HXR3"/>
    <mergeCell ref="HXS3:HYC3"/>
    <mergeCell ref="HYD3:HYN3"/>
    <mergeCell ref="HYO3:HYY3"/>
    <mergeCell ref="HYZ3:HZJ3"/>
    <mergeCell ref="HZK3:HZU3"/>
    <mergeCell ref="HUT3:HVD3"/>
    <mergeCell ref="HVE3:HVO3"/>
    <mergeCell ref="HVP3:HVZ3"/>
    <mergeCell ref="HWA3:HWK3"/>
    <mergeCell ref="HWL3:HWV3"/>
    <mergeCell ref="HWW3:HXG3"/>
    <mergeCell ref="HSF3:HSP3"/>
    <mergeCell ref="HSQ3:HTA3"/>
    <mergeCell ref="HTB3:HTL3"/>
    <mergeCell ref="HTM3:HTW3"/>
    <mergeCell ref="HTX3:HUH3"/>
    <mergeCell ref="HUI3:HUS3"/>
    <mergeCell ref="HPR3:HQB3"/>
    <mergeCell ref="HQC3:HQM3"/>
    <mergeCell ref="HQN3:HQX3"/>
    <mergeCell ref="HQY3:HRI3"/>
    <mergeCell ref="HRJ3:HRT3"/>
    <mergeCell ref="HRU3:HSE3"/>
    <mergeCell ref="HND3:HNN3"/>
    <mergeCell ref="HNO3:HNY3"/>
    <mergeCell ref="HNZ3:HOJ3"/>
    <mergeCell ref="HOK3:HOU3"/>
    <mergeCell ref="HOV3:HPF3"/>
    <mergeCell ref="HPG3:HPQ3"/>
    <mergeCell ref="HKP3:HKZ3"/>
    <mergeCell ref="HLA3:HLK3"/>
    <mergeCell ref="HLL3:HLV3"/>
    <mergeCell ref="HLW3:HMG3"/>
    <mergeCell ref="HMH3:HMR3"/>
    <mergeCell ref="HMS3:HNC3"/>
    <mergeCell ref="HIB3:HIL3"/>
    <mergeCell ref="HIM3:HIW3"/>
    <mergeCell ref="HIX3:HJH3"/>
    <mergeCell ref="HJI3:HJS3"/>
    <mergeCell ref="HJT3:HKD3"/>
    <mergeCell ref="HKE3:HKO3"/>
    <mergeCell ref="HFN3:HFX3"/>
    <mergeCell ref="HFY3:HGI3"/>
    <mergeCell ref="HGJ3:HGT3"/>
    <mergeCell ref="HGU3:HHE3"/>
    <mergeCell ref="HHF3:HHP3"/>
    <mergeCell ref="HHQ3:HIA3"/>
    <mergeCell ref="HCZ3:HDJ3"/>
    <mergeCell ref="HDK3:HDU3"/>
    <mergeCell ref="HDV3:HEF3"/>
    <mergeCell ref="HEG3:HEQ3"/>
    <mergeCell ref="HER3:HFB3"/>
    <mergeCell ref="HFC3:HFM3"/>
    <mergeCell ref="HAL3:HAV3"/>
    <mergeCell ref="HAW3:HBG3"/>
    <mergeCell ref="HBH3:HBR3"/>
    <mergeCell ref="HBS3:HCC3"/>
    <mergeCell ref="HCD3:HCN3"/>
    <mergeCell ref="HCO3:HCY3"/>
    <mergeCell ref="GXX3:GYH3"/>
    <mergeCell ref="GYI3:GYS3"/>
    <mergeCell ref="GYT3:GZD3"/>
    <mergeCell ref="GZE3:GZO3"/>
    <mergeCell ref="GZP3:GZZ3"/>
    <mergeCell ref="HAA3:HAK3"/>
    <mergeCell ref="GVJ3:GVT3"/>
    <mergeCell ref="GVU3:GWE3"/>
    <mergeCell ref="GWF3:GWP3"/>
    <mergeCell ref="GWQ3:GXA3"/>
    <mergeCell ref="GXB3:GXL3"/>
    <mergeCell ref="GXM3:GXW3"/>
    <mergeCell ref="GSV3:GTF3"/>
    <mergeCell ref="GTG3:GTQ3"/>
    <mergeCell ref="GTR3:GUB3"/>
    <mergeCell ref="GUC3:GUM3"/>
    <mergeCell ref="GUN3:GUX3"/>
    <mergeCell ref="GUY3:GVI3"/>
    <mergeCell ref="GQH3:GQR3"/>
    <mergeCell ref="GQS3:GRC3"/>
    <mergeCell ref="GRD3:GRN3"/>
    <mergeCell ref="GRO3:GRY3"/>
    <mergeCell ref="GRZ3:GSJ3"/>
    <mergeCell ref="GSK3:GSU3"/>
    <mergeCell ref="GNT3:GOD3"/>
    <mergeCell ref="GOE3:GOO3"/>
    <mergeCell ref="GOP3:GOZ3"/>
    <mergeCell ref="GPA3:GPK3"/>
    <mergeCell ref="GPL3:GPV3"/>
    <mergeCell ref="GPW3:GQG3"/>
    <mergeCell ref="GLF3:GLP3"/>
    <mergeCell ref="GLQ3:GMA3"/>
    <mergeCell ref="GMB3:GML3"/>
    <mergeCell ref="GMM3:GMW3"/>
    <mergeCell ref="GMX3:GNH3"/>
    <mergeCell ref="GNI3:GNS3"/>
    <mergeCell ref="GIR3:GJB3"/>
    <mergeCell ref="GJC3:GJM3"/>
    <mergeCell ref="GJN3:GJX3"/>
    <mergeCell ref="GJY3:GKI3"/>
    <mergeCell ref="GKJ3:GKT3"/>
    <mergeCell ref="GKU3:GLE3"/>
    <mergeCell ref="GGD3:GGN3"/>
    <mergeCell ref="GGO3:GGY3"/>
    <mergeCell ref="GGZ3:GHJ3"/>
    <mergeCell ref="GHK3:GHU3"/>
    <mergeCell ref="GHV3:GIF3"/>
    <mergeCell ref="GIG3:GIQ3"/>
    <mergeCell ref="GDP3:GDZ3"/>
    <mergeCell ref="GEA3:GEK3"/>
    <mergeCell ref="GEL3:GEV3"/>
    <mergeCell ref="GEW3:GFG3"/>
    <mergeCell ref="GFH3:GFR3"/>
    <mergeCell ref="GFS3:GGC3"/>
    <mergeCell ref="GBB3:GBL3"/>
    <mergeCell ref="GBM3:GBW3"/>
    <mergeCell ref="GBX3:GCH3"/>
    <mergeCell ref="GCI3:GCS3"/>
    <mergeCell ref="GCT3:GDD3"/>
    <mergeCell ref="GDE3:GDO3"/>
    <mergeCell ref="FYN3:FYX3"/>
    <mergeCell ref="FYY3:FZI3"/>
    <mergeCell ref="FZJ3:FZT3"/>
    <mergeCell ref="FZU3:GAE3"/>
    <mergeCell ref="GAF3:GAP3"/>
    <mergeCell ref="GAQ3:GBA3"/>
    <mergeCell ref="FVZ3:FWJ3"/>
    <mergeCell ref="FWK3:FWU3"/>
    <mergeCell ref="FWV3:FXF3"/>
    <mergeCell ref="FXG3:FXQ3"/>
    <mergeCell ref="FXR3:FYB3"/>
    <mergeCell ref="FYC3:FYM3"/>
    <mergeCell ref="FTL3:FTV3"/>
    <mergeCell ref="FTW3:FUG3"/>
    <mergeCell ref="FUH3:FUR3"/>
    <mergeCell ref="FUS3:FVC3"/>
    <mergeCell ref="FVD3:FVN3"/>
    <mergeCell ref="FVO3:FVY3"/>
    <mergeCell ref="FQX3:FRH3"/>
    <mergeCell ref="FRI3:FRS3"/>
    <mergeCell ref="FRT3:FSD3"/>
    <mergeCell ref="FSE3:FSO3"/>
    <mergeCell ref="FSP3:FSZ3"/>
    <mergeCell ref="FTA3:FTK3"/>
    <mergeCell ref="FOJ3:FOT3"/>
    <mergeCell ref="FOU3:FPE3"/>
    <mergeCell ref="FPF3:FPP3"/>
    <mergeCell ref="FPQ3:FQA3"/>
    <mergeCell ref="FQB3:FQL3"/>
    <mergeCell ref="FQM3:FQW3"/>
    <mergeCell ref="FLV3:FMF3"/>
    <mergeCell ref="FMG3:FMQ3"/>
    <mergeCell ref="FMR3:FNB3"/>
    <mergeCell ref="FNC3:FNM3"/>
    <mergeCell ref="FNN3:FNX3"/>
    <mergeCell ref="FNY3:FOI3"/>
    <mergeCell ref="FJH3:FJR3"/>
    <mergeCell ref="FJS3:FKC3"/>
    <mergeCell ref="FKD3:FKN3"/>
    <mergeCell ref="FKO3:FKY3"/>
    <mergeCell ref="FKZ3:FLJ3"/>
    <mergeCell ref="FLK3:FLU3"/>
    <mergeCell ref="FGT3:FHD3"/>
    <mergeCell ref="FHE3:FHO3"/>
    <mergeCell ref="FHP3:FHZ3"/>
    <mergeCell ref="FIA3:FIK3"/>
    <mergeCell ref="FIL3:FIV3"/>
    <mergeCell ref="FIW3:FJG3"/>
    <mergeCell ref="FEF3:FEP3"/>
    <mergeCell ref="FEQ3:FFA3"/>
    <mergeCell ref="FFB3:FFL3"/>
    <mergeCell ref="FFM3:FFW3"/>
    <mergeCell ref="FFX3:FGH3"/>
    <mergeCell ref="FGI3:FGS3"/>
    <mergeCell ref="FBR3:FCB3"/>
    <mergeCell ref="FCC3:FCM3"/>
    <mergeCell ref="FCN3:FCX3"/>
    <mergeCell ref="FCY3:FDI3"/>
    <mergeCell ref="FDJ3:FDT3"/>
    <mergeCell ref="FDU3:FEE3"/>
    <mergeCell ref="EZD3:EZN3"/>
    <mergeCell ref="EZO3:EZY3"/>
    <mergeCell ref="EZZ3:FAJ3"/>
    <mergeCell ref="FAK3:FAU3"/>
    <mergeCell ref="FAV3:FBF3"/>
    <mergeCell ref="FBG3:FBQ3"/>
    <mergeCell ref="EWP3:EWZ3"/>
    <mergeCell ref="EXA3:EXK3"/>
    <mergeCell ref="EXL3:EXV3"/>
    <mergeCell ref="EXW3:EYG3"/>
    <mergeCell ref="EYH3:EYR3"/>
    <mergeCell ref="EYS3:EZC3"/>
    <mergeCell ref="EUB3:EUL3"/>
    <mergeCell ref="EUM3:EUW3"/>
    <mergeCell ref="EUX3:EVH3"/>
    <mergeCell ref="EVI3:EVS3"/>
    <mergeCell ref="EVT3:EWD3"/>
    <mergeCell ref="EWE3:EWO3"/>
    <mergeCell ref="ERN3:ERX3"/>
    <mergeCell ref="ERY3:ESI3"/>
    <mergeCell ref="ESJ3:EST3"/>
    <mergeCell ref="ESU3:ETE3"/>
    <mergeCell ref="ETF3:ETP3"/>
    <mergeCell ref="ETQ3:EUA3"/>
    <mergeCell ref="EOZ3:EPJ3"/>
    <mergeCell ref="EPK3:EPU3"/>
    <mergeCell ref="EPV3:EQF3"/>
    <mergeCell ref="EQG3:EQQ3"/>
    <mergeCell ref="EQR3:ERB3"/>
    <mergeCell ref="ERC3:ERM3"/>
    <mergeCell ref="EML3:EMV3"/>
    <mergeCell ref="EMW3:ENG3"/>
    <mergeCell ref="ENH3:ENR3"/>
    <mergeCell ref="ENS3:EOC3"/>
    <mergeCell ref="EOD3:EON3"/>
    <mergeCell ref="EOO3:EOY3"/>
    <mergeCell ref="EJX3:EKH3"/>
    <mergeCell ref="EKI3:EKS3"/>
    <mergeCell ref="EKT3:ELD3"/>
    <mergeCell ref="ELE3:ELO3"/>
    <mergeCell ref="ELP3:ELZ3"/>
    <mergeCell ref="EMA3:EMK3"/>
    <mergeCell ref="EHJ3:EHT3"/>
    <mergeCell ref="EHU3:EIE3"/>
    <mergeCell ref="EIF3:EIP3"/>
    <mergeCell ref="EIQ3:EJA3"/>
    <mergeCell ref="EJB3:EJL3"/>
    <mergeCell ref="EJM3:EJW3"/>
    <mergeCell ref="EEV3:EFF3"/>
    <mergeCell ref="EFG3:EFQ3"/>
    <mergeCell ref="EFR3:EGB3"/>
    <mergeCell ref="EGC3:EGM3"/>
    <mergeCell ref="EGN3:EGX3"/>
    <mergeCell ref="EGY3:EHI3"/>
    <mergeCell ref="ECH3:ECR3"/>
    <mergeCell ref="ECS3:EDC3"/>
    <mergeCell ref="EDD3:EDN3"/>
    <mergeCell ref="EDO3:EDY3"/>
    <mergeCell ref="EDZ3:EEJ3"/>
    <mergeCell ref="EEK3:EEU3"/>
    <mergeCell ref="DZT3:EAD3"/>
    <mergeCell ref="EAE3:EAO3"/>
    <mergeCell ref="EAP3:EAZ3"/>
    <mergeCell ref="EBA3:EBK3"/>
    <mergeCell ref="EBL3:EBV3"/>
    <mergeCell ref="EBW3:ECG3"/>
    <mergeCell ref="DXF3:DXP3"/>
    <mergeCell ref="DXQ3:DYA3"/>
    <mergeCell ref="DYB3:DYL3"/>
    <mergeCell ref="DYM3:DYW3"/>
    <mergeCell ref="DYX3:DZH3"/>
    <mergeCell ref="DZI3:DZS3"/>
    <mergeCell ref="DUR3:DVB3"/>
    <mergeCell ref="DVC3:DVM3"/>
    <mergeCell ref="DVN3:DVX3"/>
    <mergeCell ref="DVY3:DWI3"/>
    <mergeCell ref="DWJ3:DWT3"/>
    <mergeCell ref="DWU3:DXE3"/>
    <mergeCell ref="DSD3:DSN3"/>
    <mergeCell ref="DSO3:DSY3"/>
    <mergeCell ref="DSZ3:DTJ3"/>
    <mergeCell ref="DTK3:DTU3"/>
    <mergeCell ref="DTV3:DUF3"/>
    <mergeCell ref="DUG3:DUQ3"/>
    <mergeCell ref="DPP3:DPZ3"/>
    <mergeCell ref="DQA3:DQK3"/>
    <mergeCell ref="DQL3:DQV3"/>
    <mergeCell ref="DQW3:DRG3"/>
    <mergeCell ref="DRH3:DRR3"/>
    <mergeCell ref="DRS3:DSC3"/>
    <mergeCell ref="DNB3:DNL3"/>
    <mergeCell ref="DNM3:DNW3"/>
    <mergeCell ref="DNX3:DOH3"/>
    <mergeCell ref="DOI3:DOS3"/>
    <mergeCell ref="DOT3:DPD3"/>
    <mergeCell ref="DPE3:DPO3"/>
    <mergeCell ref="DKN3:DKX3"/>
    <mergeCell ref="DKY3:DLI3"/>
    <mergeCell ref="DLJ3:DLT3"/>
    <mergeCell ref="DLU3:DME3"/>
    <mergeCell ref="DMF3:DMP3"/>
    <mergeCell ref="DMQ3:DNA3"/>
    <mergeCell ref="DHZ3:DIJ3"/>
    <mergeCell ref="DIK3:DIU3"/>
    <mergeCell ref="DIV3:DJF3"/>
    <mergeCell ref="DJG3:DJQ3"/>
    <mergeCell ref="DJR3:DKB3"/>
    <mergeCell ref="DKC3:DKM3"/>
    <mergeCell ref="DFL3:DFV3"/>
    <mergeCell ref="DFW3:DGG3"/>
    <mergeCell ref="DGH3:DGR3"/>
    <mergeCell ref="DGS3:DHC3"/>
    <mergeCell ref="DHD3:DHN3"/>
    <mergeCell ref="DHO3:DHY3"/>
    <mergeCell ref="DCX3:DDH3"/>
    <mergeCell ref="DDI3:DDS3"/>
    <mergeCell ref="DDT3:DED3"/>
    <mergeCell ref="DEE3:DEO3"/>
    <mergeCell ref="DEP3:DEZ3"/>
    <mergeCell ref="DFA3:DFK3"/>
    <mergeCell ref="DAJ3:DAT3"/>
    <mergeCell ref="DAU3:DBE3"/>
    <mergeCell ref="DBF3:DBP3"/>
    <mergeCell ref="DBQ3:DCA3"/>
    <mergeCell ref="DCB3:DCL3"/>
    <mergeCell ref="DCM3:DCW3"/>
    <mergeCell ref="CXV3:CYF3"/>
    <mergeCell ref="CYG3:CYQ3"/>
    <mergeCell ref="CYR3:CZB3"/>
    <mergeCell ref="CZC3:CZM3"/>
    <mergeCell ref="CZN3:CZX3"/>
    <mergeCell ref="CZY3:DAI3"/>
    <mergeCell ref="CVH3:CVR3"/>
    <mergeCell ref="CVS3:CWC3"/>
    <mergeCell ref="CWD3:CWN3"/>
    <mergeCell ref="CWO3:CWY3"/>
    <mergeCell ref="CWZ3:CXJ3"/>
    <mergeCell ref="CXK3:CXU3"/>
    <mergeCell ref="CST3:CTD3"/>
    <mergeCell ref="CTE3:CTO3"/>
    <mergeCell ref="CTP3:CTZ3"/>
    <mergeCell ref="CUA3:CUK3"/>
    <mergeCell ref="CUL3:CUV3"/>
    <mergeCell ref="CUW3:CVG3"/>
    <mergeCell ref="CQF3:CQP3"/>
    <mergeCell ref="CQQ3:CRA3"/>
    <mergeCell ref="CRB3:CRL3"/>
    <mergeCell ref="CRM3:CRW3"/>
    <mergeCell ref="CRX3:CSH3"/>
    <mergeCell ref="CSI3:CSS3"/>
    <mergeCell ref="CNR3:COB3"/>
    <mergeCell ref="COC3:COM3"/>
    <mergeCell ref="CON3:COX3"/>
    <mergeCell ref="COY3:CPI3"/>
    <mergeCell ref="CPJ3:CPT3"/>
    <mergeCell ref="CPU3:CQE3"/>
    <mergeCell ref="CLD3:CLN3"/>
    <mergeCell ref="CLO3:CLY3"/>
    <mergeCell ref="CLZ3:CMJ3"/>
    <mergeCell ref="CMK3:CMU3"/>
    <mergeCell ref="CMV3:CNF3"/>
    <mergeCell ref="CNG3:CNQ3"/>
    <mergeCell ref="CIP3:CIZ3"/>
    <mergeCell ref="CJA3:CJK3"/>
    <mergeCell ref="CJL3:CJV3"/>
    <mergeCell ref="CJW3:CKG3"/>
    <mergeCell ref="CKH3:CKR3"/>
    <mergeCell ref="CKS3:CLC3"/>
    <mergeCell ref="CGB3:CGL3"/>
    <mergeCell ref="CGM3:CGW3"/>
    <mergeCell ref="CGX3:CHH3"/>
    <mergeCell ref="CHI3:CHS3"/>
    <mergeCell ref="CHT3:CID3"/>
    <mergeCell ref="CIE3:CIO3"/>
    <mergeCell ref="CDN3:CDX3"/>
    <mergeCell ref="CDY3:CEI3"/>
    <mergeCell ref="CEJ3:CET3"/>
    <mergeCell ref="CEU3:CFE3"/>
    <mergeCell ref="CFF3:CFP3"/>
    <mergeCell ref="CFQ3:CGA3"/>
    <mergeCell ref="CAZ3:CBJ3"/>
    <mergeCell ref="CBK3:CBU3"/>
    <mergeCell ref="CBV3:CCF3"/>
    <mergeCell ref="CCG3:CCQ3"/>
    <mergeCell ref="CCR3:CDB3"/>
    <mergeCell ref="CDC3:CDM3"/>
    <mergeCell ref="BYL3:BYV3"/>
    <mergeCell ref="BYW3:BZG3"/>
    <mergeCell ref="BZH3:BZR3"/>
    <mergeCell ref="BZS3:CAC3"/>
    <mergeCell ref="CAD3:CAN3"/>
    <mergeCell ref="CAO3:CAY3"/>
    <mergeCell ref="BVX3:BWH3"/>
    <mergeCell ref="BWI3:BWS3"/>
    <mergeCell ref="BWT3:BXD3"/>
    <mergeCell ref="BXE3:BXO3"/>
    <mergeCell ref="BXP3:BXZ3"/>
    <mergeCell ref="BYA3:BYK3"/>
    <mergeCell ref="BTJ3:BTT3"/>
    <mergeCell ref="BTU3:BUE3"/>
    <mergeCell ref="BUF3:BUP3"/>
    <mergeCell ref="BUQ3:BVA3"/>
    <mergeCell ref="BVB3:BVL3"/>
    <mergeCell ref="BVM3:BVW3"/>
    <mergeCell ref="BQV3:BRF3"/>
    <mergeCell ref="BRG3:BRQ3"/>
    <mergeCell ref="BRR3:BSB3"/>
    <mergeCell ref="BSC3:BSM3"/>
    <mergeCell ref="BSN3:BSX3"/>
    <mergeCell ref="BSY3:BTI3"/>
    <mergeCell ref="BOH3:BOR3"/>
    <mergeCell ref="BOS3:BPC3"/>
    <mergeCell ref="BPD3:BPN3"/>
    <mergeCell ref="BPO3:BPY3"/>
    <mergeCell ref="BPZ3:BQJ3"/>
    <mergeCell ref="BQK3:BQU3"/>
    <mergeCell ref="BME3:BMO3"/>
    <mergeCell ref="BMP3:BMZ3"/>
    <mergeCell ref="BNA3:BNK3"/>
    <mergeCell ref="BNL3:BNV3"/>
    <mergeCell ref="BNW3:BOG3"/>
    <mergeCell ref="BJF3:BJP3"/>
    <mergeCell ref="BJQ3:BKA3"/>
    <mergeCell ref="BKB3:BKL3"/>
    <mergeCell ref="BKM3:BKW3"/>
    <mergeCell ref="BKX3:BLH3"/>
    <mergeCell ref="BLI3:BLS3"/>
    <mergeCell ref="BGR3:BHB3"/>
    <mergeCell ref="BHC3:BHM3"/>
    <mergeCell ref="BHN3:BHX3"/>
    <mergeCell ref="BHY3:BII3"/>
    <mergeCell ref="BIJ3:BIT3"/>
    <mergeCell ref="BIU3:BJE3"/>
    <mergeCell ref="BEZ3:BFJ3"/>
    <mergeCell ref="BFK3:BFU3"/>
    <mergeCell ref="BFV3:BGF3"/>
    <mergeCell ref="BGG3:BGQ3"/>
    <mergeCell ref="BBP3:BBZ3"/>
    <mergeCell ref="BCA3:BCK3"/>
    <mergeCell ref="BCL3:BCV3"/>
    <mergeCell ref="BCW3:BDG3"/>
    <mergeCell ref="BDH3:BDR3"/>
    <mergeCell ref="BDS3:BEC3"/>
    <mergeCell ref="AZB3:AZL3"/>
    <mergeCell ref="AZM3:AZW3"/>
    <mergeCell ref="AZX3:BAH3"/>
    <mergeCell ref="BAI3:BAS3"/>
    <mergeCell ref="BAT3:BBD3"/>
    <mergeCell ref="BBE3:BBO3"/>
    <mergeCell ref="BLT3:BMD3"/>
    <mergeCell ref="AXU3:AYE3"/>
    <mergeCell ref="AYF3:AYP3"/>
    <mergeCell ref="AYQ3:AZA3"/>
    <mergeCell ref="ATZ3:AUJ3"/>
    <mergeCell ref="AUK3:AUU3"/>
    <mergeCell ref="AUV3:AVF3"/>
    <mergeCell ref="AVG3:AVQ3"/>
    <mergeCell ref="AVR3:AWB3"/>
    <mergeCell ref="AWC3:AWM3"/>
    <mergeCell ref="ARL3:ARV3"/>
    <mergeCell ref="ARW3:ASG3"/>
    <mergeCell ref="ASH3:ASR3"/>
    <mergeCell ref="ASS3:ATC3"/>
    <mergeCell ref="ATD3:ATN3"/>
    <mergeCell ref="ATO3:ATY3"/>
    <mergeCell ref="BED3:BEN3"/>
    <mergeCell ref="BEO3:BEY3"/>
    <mergeCell ref="AQE3:AQO3"/>
    <mergeCell ref="AQP3:AQZ3"/>
    <mergeCell ref="ARA3:ARK3"/>
    <mergeCell ref="AMJ3:AMT3"/>
    <mergeCell ref="AMU3:ANE3"/>
    <mergeCell ref="ANF3:ANP3"/>
    <mergeCell ref="ANQ3:AOA3"/>
    <mergeCell ref="AOB3:AOL3"/>
    <mergeCell ref="AOM3:AOW3"/>
    <mergeCell ref="AKG3:AKQ3"/>
    <mergeCell ref="AKR3:ALB3"/>
    <mergeCell ref="ALC3:ALM3"/>
    <mergeCell ref="ALN3:ALX3"/>
    <mergeCell ref="ALY3:AMI3"/>
    <mergeCell ref="AWN3:AWX3"/>
    <mergeCell ref="AWY3:AXI3"/>
    <mergeCell ref="AXJ3:AXT3"/>
    <mergeCell ref="AFP3:AFZ3"/>
    <mergeCell ref="AGA3:AGK3"/>
    <mergeCell ref="AGL3:AGV3"/>
    <mergeCell ref="AGW3:AHG3"/>
    <mergeCell ref="ADB3:ADL3"/>
    <mergeCell ref="ADM3:ADW3"/>
    <mergeCell ref="ADX3:AEH3"/>
    <mergeCell ref="AEI3:AES3"/>
    <mergeCell ref="ZR3:AAB3"/>
    <mergeCell ref="AAC3:AAM3"/>
    <mergeCell ref="AAN3:AAX3"/>
    <mergeCell ref="AAY3:ABI3"/>
    <mergeCell ref="ABJ3:ABT3"/>
    <mergeCell ref="ABU3:ACE3"/>
    <mergeCell ref="AOX3:APH3"/>
    <mergeCell ref="API3:APS3"/>
    <mergeCell ref="APT3:AQD3"/>
    <mergeCell ref="XD3:XN3"/>
    <mergeCell ref="XO3:XY3"/>
    <mergeCell ref="XZ3:YJ3"/>
    <mergeCell ref="YK3:YU3"/>
    <mergeCell ref="YV3:ZF3"/>
    <mergeCell ref="ZG3:ZQ3"/>
    <mergeCell ref="AJV3:AKF3"/>
    <mergeCell ref="VW3:WG3"/>
    <mergeCell ref="WH3:WR3"/>
    <mergeCell ref="WS3:XC3"/>
    <mergeCell ref="SB3:SL3"/>
    <mergeCell ref="SM3:SW3"/>
    <mergeCell ref="SX3:TH3"/>
    <mergeCell ref="TI3:TS3"/>
    <mergeCell ref="TT3:UD3"/>
    <mergeCell ref="UE3:UO3"/>
    <mergeCell ref="PN3:PX3"/>
    <mergeCell ref="PY3:QI3"/>
    <mergeCell ref="QJ3:QT3"/>
    <mergeCell ref="QU3:RE3"/>
    <mergeCell ref="RF3:RP3"/>
    <mergeCell ref="RQ3:SA3"/>
    <mergeCell ref="ACF3:ACP3"/>
    <mergeCell ref="ACQ3:ADA3"/>
    <mergeCell ref="AHH3:AHR3"/>
    <mergeCell ref="AHS3:AIC3"/>
    <mergeCell ref="AID3:AIN3"/>
    <mergeCell ref="AIO3:AIY3"/>
    <mergeCell ref="AIZ3:AJJ3"/>
    <mergeCell ref="AJK3:AJU3"/>
    <mergeCell ref="AET3:AFD3"/>
    <mergeCell ref="AFE3:AFO3"/>
    <mergeCell ref="OR3:PB3"/>
    <mergeCell ref="PC3:PM3"/>
    <mergeCell ref="KL3:KV3"/>
    <mergeCell ref="KW3:LG3"/>
    <mergeCell ref="LH3:LR3"/>
    <mergeCell ref="LS3:MC3"/>
    <mergeCell ref="MD3:MN3"/>
    <mergeCell ref="MO3:MY3"/>
    <mergeCell ref="HX3:IH3"/>
    <mergeCell ref="II3:IS3"/>
    <mergeCell ref="IT3:JD3"/>
    <mergeCell ref="JE3:JO3"/>
    <mergeCell ref="JP3:JZ3"/>
    <mergeCell ref="KA3:KK3"/>
    <mergeCell ref="UP3:UZ3"/>
    <mergeCell ref="VA3:VK3"/>
    <mergeCell ref="VL3:VV3"/>
    <mergeCell ref="HB3:HL3"/>
    <mergeCell ref="HM3:HW3"/>
    <mergeCell ref="CV3:DF3"/>
    <mergeCell ref="DG3:DQ3"/>
    <mergeCell ref="DR3:EB3"/>
    <mergeCell ref="EC3:EM3"/>
    <mergeCell ref="EN3:EX3"/>
    <mergeCell ref="EY3:FI3"/>
    <mergeCell ref="XEZ2:XFD2"/>
    <mergeCell ref="A3:K3"/>
    <mergeCell ref="L3:V3"/>
    <mergeCell ref="W3:AG3"/>
    <mergeCell ref="AH3:AR3"/>
    <mergeCell ref="AS3:BC3"/>
    <mergeCell ref="BD3:BN3"/>
    <mergeCell ref="BO3:BY3"/>
    <mergeCell ref="BZ3:CJ3"/>
    <mergeCell ref="CK3:CU3"/>
    <mergeCell ref="XCL2:XCV2"/>
    <mergeCell ref="XCW2:XDG2"/>
    <mergeCell ref="XDH2:XDR2"/>
    <mergeCell ref="XDS2:XEC2"/>
    <mergeCell ref="XED2:XEN2"/>
    <mergeCell ref="XEO2:XEY2"/>
    <mergeCell ref="WZX2:XAH2"/>
    <mergeCell ref="XAI2:XAS2"/>
    <mergeCell ref="XAT2:XBD2"/>
    <mergeCell ref="XBE2:XBO2"/>
    <mergeCell ref="MZ3:NJ3"/>
    <mergeCell ref="NK3:NU3"/>
    <mergeCell ref="NV3:OF3"/>
    <mergeCell ref="OG3:OQ3"/>
    <mergeCell ref="XBP2:XBZ2"/>
    <mergeCell ref="XCA2:XCK2"/>
    <mergeCell ref="WXJ2:WXT2"/>
    <mergeCell ref="WXU2:WYE2"/>
    <mergeCell ref="WYF2:WYP2"/>
    <mergeCell ref="WYQ2:WZA2"/>
    <mergeCell ref="WZB2:WZL2"/>
    <mergeCell ref="WZM2:WZW2"/>
    <mergeCell ref="WUV2:WVF2"/>
    <mergeCell ref="WVG2:WVQ2"/>
    <mergeCell ref="WVR2:WWB2"/>
    <mergeCell ref="WWC2:WWM2"/>
    <mergeCell ref="WWN2:WWX2"/>
    <mergeCell ref="WWY2:WXI2"/>
    <mergeCell ref="WSH2:WSR2"/>
    <mergeCell ref="WSS2:WTC2"/>
    <mergeCell ref="WTD2:WTN2"/>
    <mergeCell ref="WTO2:WTY2"/>
    <mergeCell ref="WTZ2:WUJ2"/>
    <mergeCell ref="WUK2:WUU2"/>
    <mergeCell ref="WPT2:WQD2"/>
    <mergeCell ref="WQE2:WQO2"/>
    <mergeCell ref="WQP2:WQZ2"/>
    <mergeCell ref="WRA2:WRK2"/>
    <mergeCell ref="WRL2:WRV2"/>
    <mergeCell ref="WRW2:WSG2"/>
    <mergeCell ref="WNF2:WNP2"/>
    <mergeCell ref="WNQ2:WOA2"/>
    <mergeCell ref="WOB2:WOL2"/>
    <mergeCell ref="WOM2:WOW2"/>
    <mergeCell ref="WOX2:WPH2"/>
    <mergeCell ref="WPI2:WPS2"/>
    <mergeCell ref="WKR2:WLB2"/>
    <mergeCell ref="WLC2:WLM2"/>
    <mergeCell ref="WLN2:WLX2"/>
    <mergeCell ref="WLY2:WMI2"/>
    <mergeCell ref="WMJ2:WMT2"/>
    <mergeCell ref="WMU2:WNE2"/>
    <mergeCell ref="WID2:WIN2"/>
    <mergeCell ref="WIO2:WIY2"/>
    <mergeCell ref="WIZ2:WJJ2"/>
    <mergeCell ref="WJK2:WJU2"/>
    <mergeCell ref="WJV2:WKF2"/>
    <mergeCell ref="WKG2:WKQ2"/>
    <mergeCell ref="WFP2:WFZ2"/>
    <mergeCell ref="WGA2:WGK2"/>
    <mergeCell ref="WGL2:WGV2"/>
    <mergeCell ref="WGW2:WHG2"/>
    <mergeCell ref="WHH2:WHR2"/>
    <mergeCell ref="WHS2:WIC2"/>
    <mergeCell ref="WDB2:WDL2"/>
    <mergeCell ref="WDM2:WDW2"/>
    <mergeCell ref="WDX2:WEH2"/>
    <mergeCell ref="WEI2:WES2"/>
    <mergeCell ref="WET2:WFD2"/>
    <mergeCell ref="WFE2:WFO2"/>
    <mergeCell ref="WAN2:WAX2"/>
    <mergeCell ref="WAY2:WBI2"/>
    <mergeCell ref="WBJ2:WBT2"/>
    <mergeCell ref="WBU2:WCE2"/>
    <mergeCell ref="WCF2:WCP2"/>
    <mergeCell ref="WCQ2:WDA2"/>
    <mergeCell ref="VXZ2:VYJ2"/>
    <mergeCell ref="VYK2:VYU2"/>
    <mergeCell ref="VYV2:VZF2"/>
    <mergeCell ref="VZG2:VZQ2"/>
    <mergeCell ref="VZR2:WAB2"/>
    <mergeCell ref="WAC2:WAM2"/>
    <mergeCell ref="VVL2:VVV2"/>
    <mergeCell ref="VVW2:VWG2"/>
    <mergeCell ref="VWH2:VWR2"/>
    <mergeCell ref="VWS2:VXC2"/>
    <mergeCell ref="VXD2:VXN2"/>
    <mergeCell ref="VXO2:VXY2"/>
    <mergeCell ref="VSX2:VTH2"/>
    <mergeCell ref="VTI2:VTS2"/>
    <mergeCell ref="VTT2:VUD2"/>
    <mergeCell ref="VUE2:VUO2"/>
    <mergeCell ref="VUP2:VUZ2"/>
    <mergeCell ref="VVA2:VVK2"/>
    <mergeCell ref="VQJ2:VQT2"/>
    <mergeCell ref="VQU2:VRE2"/>
    <mergeCell ref="VRF2:VRP2"/>
    <mergeCell ref="VRQ2:VSA2"/>
    <mergeCell ref="VSB2:VSL2"/>
    <mergeCell ref="VSM2:VSW2"/>
    <mergeCell ref="VNV2:VOF2"/>
    <mergeCell ref="VOG2:VOQ2"/>
    <mergeCell ref="VOR2:VPB2"/>
    <mergeCell ref="VPC2:VPM2"/>
    <mergeCell ref="VPN2:VPX2"/>
    <mergeCell ref="VPY2:VQI2"/>
    <mergeCell ref="VLH2:VLR2"/>
    <mergeCell ref="VLS2:VMC2"/>
    <mergeCell ref="VMD2:VMN2"/>
    <mergeCell ref="VMO2:VMY2"/>
    <mergeCell ref="VMZ2:VNJ2"/>
    <mergeCell ref="VNK2:VNU2"/>
    <mergeCell ref="VIT2:VJD2"/>
    <mergeCell ref="VJE2:VJO2"/>
    <mergeCell ref="VJP2:VJZ2"/>
    <mergeCell ref="VKA2:VKK2"/>
    <mergeCell ref="VKL2:VKV2"/>
    <mergeCell ref="VKW2:VLG2"/>
    <mergeCell ref="VGF2:VGP2"/>
    <mergeCell ref="VGQ2:VHA2"/>
    <mergeCell ref="VHB2:VHL2"/>
    <mergeCell ref="VHM2:VHW2"/>
    <mergeCell ref="VHX2:VIH2"/>
    <mergeCell ref="VII2:VIS2"/>
    <mergeCell ref="VDR2:VEB2"/>
    <mergeCell ref="VEC2:VEM2"/>
    <mergeCell ref="VEN2:VEX2"/>
    <mergeCell ref="VEY2:VFI2"/>
    <mergeCell ref="VFJ2:VFT2"/>
    <mergeCell ref="VFU2:VGE2"/>
    <mergeCell ref="VBD2:VBN2"/>
    <mergeCell ref="VBO2:VBY2"/>
    <mergeCell ref="VBZ2:VCJ2"/>
    <mergeCell ref="VCK2:VCU2"/>
    <mergeCell ref="VCV2:VDF2"/>
    <mergeCell ref="VDG2:VDQ2"/>
    <mergeCell ref="UYP2:UYZ2"/>
    <mergeCell ref="UZA2:UZK2"/>
    <mergeCell ref="UZL2:UZV2"/>
    <mergeCell ref="UZW2:VAG2"/>
    <mergeCell ref="VAH2:VAR2"/>
    <mergeCell ref="VAS2:VBC2"/>
    <mergeCell ref="UWB2:UWL2"/>
    <mergeCell ref="UWM2:UWW2"/>
    <mergeCell ref="UWX2:UXH2"/>
    <mergeCell ref="UXI2:UXS2"/>
    <mergeCell ref="UXT2:UYD2"/>
    <mergeCell ref="UYE2:UYO2"/>
    <mergeCell ref="UTN2:UTX2"/>
    <mergeCell ref="UTY2:UUI2"/>
    <mergeCell ref="UUJ2:UUT2"/>
    <mergeCell ref="UUU2:UVE2"/>
    <mergeCell ref="UVF2:UVP2"/>
    <mergeCell ref="UVQ2:UWA2"/>
    <mergeCell ref="UQZ2:URJ2"/>
    <mergeCell ref="URK2:URU2"/>
    <mergeCell ref="URV2:USF2"/>
    <mergeCell ref="USG2:USQ2"/>
    <mergeCell ref="USR2:UTB2"/>
    <mergeCell ref="UTC2:UTM2"/>
    <mergeCell ref="UOL2:UOV2"/>
    <mergeCell ref="UOW2:UPG2"/>
    <mergeCell ref="UPH2:UPR2"/>
    <mergeCell ref="UPS2:UQC2"/>
    <mergeCell ref="UQD2:UQN2"/>
    <mergeCell ref="UQO2:UQY2"/>
    <mergeCell ref="ULX2:UMH2"/>
    <mergeCell ref="UMI2:UMS2"/>
    <mergeCell ref="UMT2:UND2"/>
    <mergeCell ref="UNE2:UNO2"/>
    <mergeCell ref="UNP2:UNZ2"/>
    <mergeCell ref="UOA2:UOK2"/>
    <mergeCell ref="UJJ2:UJT2"/>
    <mergeCell ref="UJU2:UKE2"/>
    <mergeCell ref="UKF2:UKP2"/>
    <mergeCell ref="UKQ2:ULA2"/>
    <mergeCell ref="ULB2:ULL2"/>
    <mergeCell ref="ULM2:ULW2"/>
    <mergeCell ref="UGV2:UHF2"/>
    <mergeCell ref="UHG2:UHQ2"/>
    <mergeCell ref="UHR2:UIB2"/>
    <mergeCell ref="UIC2:UIM2"/>
    <mergeCell ref="UIN2:UIX2"/>
    <mergeCell ref="UIY2:UJI2"/>
    <mergeCell ref="UEH2:UER2"/>
    <mergeCell ref="UES2:UFC2"/>
    <mergeCell ref="UFD2:UFN2"/>
    <mergeCell ref="UFO2:UFY2"/>
    <mergeCell ref="UFZ2:UGJ2"/>
    <mergeCell ref="UGK2:UGU2"/>
    <mergeCell ref="UBT2:UCD2"/>
    <mergeCell ref="UCE2:UCO2"/>
    <mergeCell ref="UCP2:UCZ2"/>
    <mergeCell ref="UDA2:UDK2"/>
    <mergeCell ref="UDL2:UDV2"/>
    <mergeCell ref="UDW2:UEG2"/>
    <mergeCell ref="TZF2:TZP2"/>
    <mergeCell ref="TZQ2:UAA2"/>
    <mergeCell ref="UAB2:UAL2"/>
    <mergeCell ref="UAM2:UAW2"/>
    <mergeCell ref="UAX2:UBH2"/>
    <mergeCell ref="UBI2:UBS2"/>
    <mergeCell ref="TWR2:TXB2"/>
    <mergeCell ref="TXC2:TXM2"/>
    <mergeCell ref="TXN2:TXX2"/>
    <mergeCell ref="TXY2:TYI2"/>
    <mergeCell ref="TYJ2:TYT2"/>
    <mergeCell ref="TYU2:TZE2"/>
    <mergeCell ref="TUD2:TUN2"/>
    <mergeCell ref="TUO2:TUY2"/>
    <mergeCell ref="TUZ2:TVJ2"/>
    <mergeCell ref="TVK2:TVU2"/>
    <mergeCell ref="TVV2:TWF2"/>
    <mergeCell ref="TWG2:TWQ2"/>
    <mergeCell ref="TRP2:TRZ2"/>
    <mergeCell ref="TSA2:TSK2"/>
    <mergeCell ref="TSL2:TSV2"/>
    <mergeCell ref="TSW2:TTG2"/>
    <mergeCell ref="TTH2:TTR2"/>
    <mergeCell ref="TTS2:TUC2"/>
    <mergeCell ref="TPB2:TPL2"/>
    <mergeCell ref="TPM2:TPW2"/>
    <mergeCell ref="TPX2:TQH2"/>
    <mergeCell ref="TQI2:TQS2"/>
    <mergeCell ref="TQT2:TRD2"/>
    <mergeCell ref="TRE2:TRO2"/>
    <mergeCell ref="TMN2:TMX2"/>
    <mergeCell ref="TMY2:TNI2"/>
    <mergeCell ref="TNJ2:TNT2"/>
    <mergeCell ref="TNU2:TOE2"/>
    <mergeCell ref="TOF2:TOP2"/>
    <mergeCell ref="TOQ2:TPA2"/>
    <mergeCell ref="TJZ2:TKJ2"/>
    <mergeCell ref="TKK2:TKU2"/>
    <mergeCell ref="TKV2:TLF2"/>
    <mergeCell ref="TLG2:TLQ2"/>
    <mergeCell ref="TLR2:TMB2"/>
    <mergeCell ref="TMC2:TMM2"/>
    <mergeCell ref="THL2:THV2"/>
    <mergeCell ref="THW2:TIG2"/>
    <mergeCell ref="TIH2:TIR2"/>
    <mergeCell ref="TIS2:TJC2"/>
    <mergeCell ref="TJD2:TJN2"/>
    <mergeCell ref="TJO2:TJY2"/>
    <mergeCell ref="TEX2:TFH2"/>
    <mergeCell ref="TFI2:TFS2"/>
    <mergeCell ref="TFT2:TGD2"/>
    <mergeCell ref="TGE2:TGO2"/>
    <mergeCell ref="TGP2:TGZ2"/>
    <mergeCell ref="THA2:THK2"/>
    <mergeCell ref="TCJ2:TCT2"/>
    <mergeCell ref="TCU2:TDE2"/>
    <mergeCell ref="TDF2:TDP2"/>
    <mergeCell ref="TDQ2:TEA2"/>
    <mergeCell ref="TEB2:TEL2"/>
    <mergeCell ref="TEM2:TEW2"/>
    <mergeCell ref="SZV2:TAF2"/>
    <mergeCell ref="TAG2:TAQ2"/>
    <mergeCell ref="TAR2:TBB2"/>
    <mergeCell ref="TBC2:TBM2"/>
    <mergeCell ref="TBN2:TBX2"/>
    <mergeCell ref="TBY2:TCI2"/>
    <mergeCell ref="SXH2:SXR2"/>
    <mergeCell ref="SXS2:SYC2"/>
    <mergeCell ref="SYD2:SYN2"/>
    <mergeCell ref="SYO2:SYY2"/>
    <mergeCell ref="SYZ2:SZJ2"/>
    <mergeCell ref="SZK2:SZU2"/>
    <mergeCell ref="SUT2:SVD2"/>
    <mergeCell ref="SVE2:SVO2"/>
    <mergeCell ref="SVP2:SVZ2"/>
    <mergeCell ref="SWA2:SWK2"/>
    <mergeCell ref="SWL2:SWV2"/>
    <mergeCell ref="SWW2:SXG2"/>
    <mergeCell ref="SSF2:SSP2"/>
    <mergeCell ref="SSQ2:STA2"/>
    <mergeCell ref="STB2:STL2"/>
    <mergeCell ref="STM2:STW2"/>
    <mergeCell ref="STX2:SUH2"/>
    <mergeCell ref="SUI2:SUS2"/>
    <mergeCell ref="SPR2:SQB2"/>
    <mergeCell ref="SQC2:SQM2"/>
    <mergeCell ref="SQN2:SQX2"/>
    <mergeCell ref="SQY2:SRI2"/>
    <mergeCell ref="SRJ2:SRT2"/>
    <mergeCell ref="SRU2:SSE2"/>
    <mergeCell ref="SND2:SNN2"/>
    <mergeCell ref="SNO2:SNY2"/>
    <mergeCell ref="SNZ2:SOJ2"/>
    <mergeCell ref="SOK2:SOU2"/>
    <mergeCell ref="SOV2:SPF2"/>
    <mergeCell ref="SPG2:SPQ2"/>
    <mergeCell ref="SKP2:SKZ2"/>
    <mergeCell ref="SLA2:SLK2"/>
    <mergeCell ref="SLL2:SLV2"/>
    <mergeCell ref="SLW2:SMG2"/>
    <mergeCell ref="SMH2:SMR2"/>
    <mergeCell ref="SMS2:SNC2"/>
    <mergeCell ref="SIB2:SIL2"/>
    <mergeCell ref="SIM2:SIW2"/>
    <mergeCell ref="SIX2:SJH2"/>
    <mergeCell ref="SJI2:SJS2"/>
    <mergeCell ref="SJT2:SKD2"/>
    <mergeCell ref="SKE2:SKO2"/>
    <mergeCell ref="SFN2:SFX2"/>
    <mergeCell ref="SFY2:SGI2"/>
    <mergeCell ref="SGJ2:SGT2"/>
    <mergeCell ref="SGU2:SHE2"/>
    <mergeCell ref="SHF2:SHP2"/>
    <mergeCell ref="SHQ2:SIA2"/>
    <mergeCell ref="SCZ2:SDJ2"/>
    <mergeCell ref="SDK2:SDU2"/>
    <mergeCell ref="SDV2:SEF2"/>
    <mergeCell ref="SEG2:SEQ2"/>
    <mergeCell ref="SER2:SFB2"/>
    <mergeCell ref="SFC2:SFM2"/>
    <mergeCell ref="SAL2:SAV2"/>
    <mergeCell ref="SAW2:SBG2"/>
    <mergeCell ref="SBH2:SBR2"/>
    <mergeCell ref="SBS2:SCC2"/>
    <mergeCell ref="SCD2:SCN2"/>
    <mergeCell ref="SCO2:SCY2"/>
    <mergeCell ref="RXX2:RYH2"/>
    <mergeCell ref="RYI2:RYS2"/>
    <mergeCell ref="RYT2:RZD2"/>
    <mergeCell ref="RZE2:RZO2"/>
    <mergeCell ref="RZP2:RZZ2"/>
    <mergeCell ref="SAA2:SAK2"/>
    <mergeCell ref="RVJ2:RVT2"/>
    <mergeCell ref="RVU2:RWE2"/>
    <mergeCell ref="RWF2:RWP2"/>
    <mergeCell ref="RWQ2:RXA2"/>
    <mergeCell ref="RXB2:RXL2"/>
    <mergeCell ref="RXM2:RXW2"/>
    <mergeCell ref="RSV2:RTF2"/>
    <mergeCell ref="RTG2:RTQ2"/>
    <mergeCell ref="RTR2:RUB2"/>
    <mergeCell ref="RUC2:RUM2"/>
    <mergeCell ref="RUN2:RUX2"/>
    <mergeCell ref="RUY2:RVI2"/>
    <mergeCell ref="RQH2:RQR2"/>
    <mergeCell ref="RQS2:RRC2"/>
    <mergeCell ref="RRD2:RRN2"/>
    <mergeCell ref="RRO2:RRY2"/>
    <mergeCell ref="RRZ2:RSJ2"/>
    <mergeCell ref="RSK2:RSU2"/>
    <mergeCell ref="RNT2:ROD2"/>
    <mergeCell ref="ROE2:ROO2"/>
    <mergeCell ref="ROP2:ROZ2"/>
    <mergeCell ref="RPA2:RPK2"/>
    <mergeCell ref="RPL2:RPV2"/>
    <mergeCell ref="RPW2:RQG2"/>
    <mergeCell ref="RLF2:RLP2"/>
    <mergeCell ref="RLQ2:RMA2"/>
    <mergeCell ref="RMB2:RML2"/>
    <mergeCell ref="RMM2:RMW2"/>
    <mergeCell ref="RMX2:RNH2"/>
    <mergeCell ref="RNI2:RNS2"/>
    <mergeCell ref="RIR2:RJB2"/>
    <mergeCell ref="RJC2:RJM2"/>
    <mergeCell ref="RJN2:RJX2"/>
    <mergeCell ref="RJY2:RKI2"/>
    <mergeCell ref="RKJ2:RKT2"/>
    <mergeCell ref="RKU2:RLE2"/>
    <mergeCell ref="RGD2:RGN2"/>
    <mergeCell ref="RGO2:RGY2"/>
    <mergeCell ref="RGZ2:RHJ2"/>
    <mergeCell ref="RHK2:RHU2"/>
    <mergeCell ref="RHV2:RIF2"/>
    <mergeCell ref="RIG2:RIQ2"/>
    <mergeCell ref="RDP2:RDZ2"/>
    <mergeCell ref="REA2:REK2"/>
    <mergeCell ref="REL2:REV2"/>
    <mergeCell ref="REW2:RFG2"/>
    <mergeCell ref="RFH2:RFR2"/>
    <mergeCell ref="RFS2:RGC2"/>
    <mergeCell ref="RBB2:RBL2"/>
    <mergeCell ref="RBM2:RBW2"/>
    <mergeCell ref="RBX2:RCH2"/>
    <mergeCell ref="RCI2:RCS2"/>
    <mergeCell ref="RCT2:RDD2"/>
    <mergeCell ref="RDE2:RDO2"/>
    <mergeCell ref="QYN2:QYX2"/>
    <mergeCell ref="QYY2:QZI2"/>
    <mergeCell ref="QZJ2:QZT2"/>
    <mergeCell ref="QZU2:RAE2"/>
    <mergeCell ref="RAF2:RAP2"/>
    <mergeCell ref="RAQ2:RBA2"/>
    <mergeCell ref="QVZ2:QWJ2"/>
    <mergeCell ref="QWK2:QWU2"/>
    <mergeCell ref="QWV2:QXF2"/>
    <mergeCell ref="QXG2:QXQ2"/>
    <mergeCell ref="QXR2:QYB2"/>
    <mergeCell ref="QYC2:QYM2"/>
    <mergeCell ref="QTL2:QTV2"/>
    <mergeCell ref="QTW2:QUG2"/>
    <mergeCell ref="QUH2:QUR2"/>
    <mergeCell ref="QUS2:QVC2"/>
    <mergeCell ref="QVD2:QVN2"/>
    <mergeCell ref="QVO2:QVY2"/>
    <mergeCell ref="QQX2:QRH2"/>
    <mergeCell ref="QRI2:QRS2"/>
    <mergeCell ref="QRT2:QSD2"/>
    <mergeCell ref="QSE2:QSO2"/>
    <mergeCell ref="QSP2:QSZ2"/>
    <mergeCell ref="QTA2:QTK2"/>
    <mergeCell ref="QOJ2:QOT2"/>
    <mergeCell ref="QOU2:QPE2"/>
    <mergeCell ref="QPF2:QPP2"/>
    <mergeCell ref="QPQ2:QQA2"/>
    <mergeCell ref="QQB2:QQL2"/>
    <mergeCell ref="QQM2:QQW2"/>
    <mergeCell ref="QLV2:QMF2"/>
    <mergeCell ref="QMG2:QMQ2"/>
    <mergeCell ref="QMR2:QNB2"/>
    <mergeCell ref="QNC2:QNM2"/>
    <mergeCell ref="QNN2:QNX2"/>
    <mergeCell ref="QNY2:QOI2"/>
    <mergeCell ref="QJH2:QJR2"/>
    <mergeCell ref="QJS2:QKC2"/>
    <mergeCell ref="QKD2:QKN2"/>
    <mergeCell ref="QKO2:QKY2"/>
    <mergeCell ref="QKZ2:QLJ2"/>
    <mergeCell ref="QLK2:QLU2"/>
    <mergeCell ref="QGT2:QHD2"/>
    <mergeCell ref="QHE2:QHO2"/>
    <mergeCell ref="QHP2:QHZ2"/>
    <mergeCell ref="QIA2:QIK2"/>
    <mergeCell ref="QIL2:QIV2"/>
    <mergeCell ref="QIW2:QJG2"/>
    <mergeCell ref="QEF2:QEP2"/>
    <mergeCell ref="QEQ2:QFA2"/>
    <mergeCell ref="QFB2:QFL2"/>
    <mergeCell ref="QFM2:QFW2"/>
    <mergeCell ref="QFX2:QGH2"/>
    <mergeCell ref="QGI2:QGS2"/>
    <mergeCell ref="QBR2:QCB2"/>
    <mergeCell ref="QCC2:QCM2"/>
    <mergeCell ref="QCN2:QCX2"/>
    <mergeCell ref="QCY2:QDI2"/>
    <mergeCell ref="QDJ2:QDT2"/>
    <mergeCell ref="QDU2:QEE2"/>
    <mergeCell ref="PZD2:PZN2"/>
    <mergeCell ref="PZO2:PZY2"/>
    <mergeCell ref="PZZ2:QAJ2"/>
    <mergeCell ref="QAK2:QAU2"/>
    <mergeCell ref="QAV2:QBF2"/>
    <mergeCell ref="QBG2:QBQ2"/>
    <mergeCell ref="PWP2:PWZ2"/>
    <mergeCell ref="PXA2:PXK2"/>
    <mergeCell ref="PXL2:PXV2"/>
    <mergeCell ref="PXW2:PYG2"/>
    <mergeCell ref="PYH2:PYR2"/>
    <mergeCell ref="PYS2:PZC2"/>
    <mergeCell ref="PUB2:PUL2"/>
    <mergeCell ref="PUM2:PUW2"/>
    <mergeCell ref="PUX2:PVH2"/>
    <mergeCell ref="PVI2:PVS2"/>
    <mergeCell ref="PVT2:PWD2"/>
    <mergeCell ref="PWE2:PWO2"/>
    <mergeCell ref="PRN2:PRX2"/>
    <mergeCell ref="PRY2:PSI2"/>
    <mergeCell ref="PSJ2:PST2"/>
    <mergeCell ref="PSU2:PTE2"/>
    <mergeCell ref="PTF2:PTP2"/>
    <mergeCell ref="PTQ2:PUA2"/>
    <mergeCell ref="POZ2:PPJ2"/>
    <mergeCell ref="PPK2:PPU2"/>
    <mergeCell ref="PPV2:PQF2"/>
    <mergeCell ref="PQG2:PQQ2"/>
    <mergeCell ref="PQR2:PRB2"/>
    <mergeCell ref="PRC2:PRM2"/>
    <mergeCell ref="PML2:PMV2"/>
    <mergeCell ref="PMW2:PNG2"/>
    <mergeCell ref="PNH2:PNR2"/>
    <mergeCell ref="PNS2:POC2"/>
    <mergeCell ref="POD2:PON2"/>
    <mergeCell ref="POO2:POY2"/>
    <mergeCell ref="PJX2:PKH2"/>
    <mergeCell ref="PKI2:PKS2"/>
    <mergeCell ref="PKT2:PLD2"/>
    <mergeCell ref="PLE2:PLO2"/>
    <mergeCell ref="PLP2:PLZ2"/>
    <mergeCell ref="PMA2:PMK2"/>
    <mergeCell ref="PHJ2:PHT2"/>
    <mergeCell ref="PHU2:PIE2"/>
    <mergeCell ref="PIF2:PIP2"/>
    <mergeCell ref="PIQ2:PJA2"/>
    <mergeCell ref="PJB2:PJL2"/>
    <mergeCell ref="PJM2:PJW2"/>
    <mergeCell ref="PEV2:PFF2"/>
    <mergeCell ref="PFG2:PFQ2"/>
    <mergeCell ref="PFR2:PGB2"/>
    <mergeCell ref="PGC2:PGM2"/>
    <mergeCell ref="PGN2:PGX2"/>
    <mergeCell ref="PGY2:PHI2"/>
    <mergeCell ref="PCH2:PCR2"/>
    <mergeCell ref="PCS2:PDC2"/>
    <mergeCell ref="PDD2:PDN2"/>
    <mergeCell ref="PDO2:PDY2"/>
    <mergeCell ref="PDZ2:PEJ2"/>
    <mergeCell ref="PEK2:PEU2"/>
    <mergeCell ref="OZT2:PAD2"/>
    <mergeCell ref="PAE2:PAO2"/>
    <mergeCell ref="PAP2:PAZ2"/>
    <mergeCell ref="PBA2:PBK2"/>
    <mergeCell ref="PBL2:PBV2"/>
    <mergeCell ref="PBW2:PCG2"/>
    <mergeCell ref="OXF2:OXP2"/>
    <mergeCell ref="OXQ2:OYA2"/>
    <mergeCell ref="OYB2:OYL2"/>
    <mergeCell ref="OYM2:OYW2"/>
    <mergeCell ref="OYX2:OZH2"/>
    <mergeCell ref="OZI2:OZS2"/>
    <mergeCell ref="OUR2:OVB2"/>
    <mergeCell ref="OVC2:OVM2"/>
    <mergeCell ref="OVN2:OVX2"/>
    <mergeCell ref="OVY2:OWI2"/>
    <mergeCell ref="OWJ2:OWT2"/>
    <mergeCell ref="OWU2:OXE2"/>
    <mergeCell ref="OSD2:OSN2"/>
    <mergeCell ref="OSO2:OSY2"/>
    <mergeCell ref="OSZ2:OTJ2"/>
    <mergeCell ref="OTK2:OTU2"/>
    <mergeCell ref="OTV2:OUF2"/>
    <mergeCell ref="OUG2:OUQ2"/>
    <mergeCell ref="OPP2:OPZ2"/>
    <mergeCell ref="OQA2:OQK2"/>
    <mergeCell ref="OQL2:OQV2"/>
    <mergeCell ref="OQW2:ORG2"/>
    <mergeCell ref="ORH2:ORR2"/>
    <mergeCell ref="ORS2:OSC2"/>
    <mergeCell ref="ONB2:ONL2"/>
    <mergeCell ref="ONM2:ONW2"/>
    <mergeCell ref="ONX2:OOH2"/>
    <mergeCell ref="OOI2:OOS2"/>
    <mergeCell ref="OOT2:OPD2"/>
    <mergeCell ref="OPE2:OPO2"/>
    <mergeCell ref="OKN2:OKX2"/>
    <mergeCell ref="OKY2:OLI2"/>
    <mergeCell ref="OLJ2:OLT2"/>
    <mergeCell ref="OLU2:OME2"/>
    <mergeCell ref="OMF2:OMP2"/>
    <mergeCell ref="OMQ2:ONA2"/>
    <mergeCell ref="OHZ2:OIJ2"/>
    <mergeCell ref="OIK2:OIU2"/>
    <mergeCell ref="OIV2:OJF2"/>
    <mergeCell ref="OJG2:OJQ2"/>
    <mergeCell ref="OJR2:OKB2"/>
    <mergeCell ref="OKC2:OKM2"/>
    <mergeCell ref="OFL2:OFV2"/>
    <mergeCell ref="OFW2:OGG2"/>
    <mergeCell ref="OGH2:OGR2"/>
    <mergeCell ref="OGS2:OHC2"/>
    <mergeCell ref="OHD2:OHN2"/>
    <mergeCell ref="OHO2:OHY2"/>
    <mergeCell ref="OCX2:ODH2"/>
    <mergeCell ref="ODI2:ODS2"/>
    <mergeCell ref="ODT2:OED2"/>
    <mergeCell ref="OEE2:OEO2"/>
    <mergeCell ref="OEP2:OEZ2"/>
    <mergeCell ref="OFA2:OFK2"/>
    <mergeCell ref="OAJ2:OAT2"/>
    <mergeCell ref="OAU2:OBE2"/>
    <mergeCell ref="OBF2:OBP2"/>
    <mergeCell ref="OBQ2:OCA2"/>
    <mergeCell ref="OCB2:OCL2"/>
    <mergeCell ref="OCM2:OCW2"/>
    <mergeCell ref="NXV2:NYF2"/>
    <mergeCell ref="NYG2:NYQ2"/>
    <mergeCell ref="NYR2:NZB2"/>
    <mergeCell ref="NZC2:NZM2"/>
    <mergeCell ref="NZN2:NZX2"/>
    <mergeCell ref="NZY2:OAI2"/>
    <mergeCell ref="NVH2:NVR2"/>
    <mergeCell ref="NVS2:NWC2"/>
    <mergeCell ref="NWD2:NWN2"/>
    <mergeCell ref="NWO2:NWY2"/>
    <mergeCell ref="NWZ2:NXJ2"/>
    <mergeCell ref="NXK2:NXU2"/>
    <mergeCell ref="NST2:NTD2"/>
    <mergeCell ref="NTE2:NTO2"/>
    <mergeCell ref="NTP2:NTZ2"/>
    <mergeCell ref="NUA2:NUK2"/>
    <mergeCell ref="NUL2:NUV2"/>
    <mergeCell ref="NUW2:NVG2"/>
    <mergeCell ref="NQF2:NQP2"/>
    <mergeCell ref="NQQ2:NRA2"/>
    <mergeCell ref="NRB2:NRL2"/>
    <mergeCell ref="NRM2:NRW2"/>
    <mergeCell ref="NRX2:NSH2"/>
    <mergeCell ref="NSI2:NSS2"/>
    <mergeCell ref="NNR2:NOB2"/>
    <mergeCell ref="NOC2:NOM2"/>
    <mergeCell ref="NON2:NOX2"/>
    <mergeCell ref="NOY2:NPI2"/>
    <mergeCell ref="NPJ2:NPT2"/>
    <mergeCell ref="NPU2:NQE2"/>
    <mergeCell ref="NLD2:NLN2"/>
    <mergeCell ref="NLO2:NLY2"/>
    <mergeCell ref="NLZ2:NMJ2"/>
    <mergeCell ref="NMK2:NMU2"/>
    <mergeCell ref="NMV2:NNF2"/>
    <mergeCell ref="NNG2:NNQ2"/>
    <mergeCell ref="NIP2:NIZ2"/>
    <mergeCell ref="NJA2:NJK2"/>
    <mergeCell ref="NJL2:NJV2"/>
    <mergeCell ref="NJW2:NKG2"/>
    <mergeCell ref="NKH2:NKR2"/>
    <mergeCell ref="NKS2:NLC2"/>
    <mergeCell ref="NGB2:NGL2"/>
    <mergeCell ref="NGM2:NGW2"/>
    <mergeCell ref="NGX2:NHH2"/>
    <mergeCell ref="NHI2:NHS2"/>
    <mergeCell ref="NHT2:NID2"/>
    <mergeCell ref="NIE2:NIO2"/>
    <mergeCell ref="NDN2:NDX2"/>
    <mergeCell ref="NDY2:NEI2"/>
    <mergeCell ref="NEJ2:NET2"/>
    <mergeCell ref="NEU2:NFE2"/>
    <mergeCell ref="NFF2:NFP2"/>
    <mergeCell ref="NFQ2:NGA2"/>
    <mergeCell ref="NAZ2:NBJ2"/>
    <mergeCell ref="NBK2:NBU2"/>
    <mergeCell ref="NBV2:NCF2"/>
    <mergeCell ref="NCG2:NCQ2"/>
    <mergeCell ref="NCR2:NDB2"/>
    <mergeCell ref="NDC2:NDM2"/>
    <mergeCell ref="MYL2:MYV2"/>
    <mergeCell ref="MYW2:MZG2"/>
    <mergeCell ref="MZH2:MZR2"/>
    <mergeCell ref="MZS2:NAC2"/>
    <mergeCell ref="NAD2:NAN2"/>
    <mergeCell ref="NAO2:NAY2"/>
    <mergeCell ref="MVX2:MWH2"/>
    <mergeCell ref="MWI2:MWS2"/>
    <mergeCell ref="MWT2:MXD2"/>
    <mergeCell ref="MXE2:MXO2"/>
    <mergeCell ref="MXP2:MXZ2"/>
    <mergeCell ref="MYA2:MYK2"/>
    <mergeCell ref="MTJ2:MTT2"/>
    <mergeCell ref="MTU2:MUE2"/>
    <mergeCell ref="MUF2:MUP2"/>
    <mergeCell ref="MUQ2:MVA2"/>
    <mergeCell ref="MVB2:MVL2"/>
    <mergeCell ref="MVM2:MVW2"/>
    <mergeCell ref="MQV2:MRF2"/>
    <mergeCell ref="MRG2:MRQ2"/>
    <mergeCell ref="MRR2:MSB2"/>
    <mergeCell ref="MSC2:MSM2"/>
    <mergeCell ref="MSN2:MSX2"/>
    <mergeCell ref="MSY2:MTI2"/>
    <mergeCell ref="MOH2:MOR2"/>
    <mergeCell ref="MOS2:MPC2"/>
    <mergeCell ref="MPD2:MPN2"/>
    <mergeCell ref="MPO2:MPY2"/>
    <mergeCell ref="MPZ2:MQJ2"/>
    <mergeCell ref="MQK2:MQU2"/>
    <mergeCell ref="MLT2:MMD2"/>
    <mergeCell ref="MME2:MMO2"/>
    <mergeCell ref="MMP2:MMZ2"/>
    <mergeCell ref="MNA2:MNK2"/>
    <mergeCell ref="MNL2:MNV2"/>
    <mergeCell ref="MNW2:MOG2"/>
    <mergeCell ref="MJF2:MJP2"/>
    <mergeCell ref="MJQ2:MKA2"/>
    <mergeCell ref="MKB2:MKL2"/>
    <mergeCell ref="MKM2:MKW2"/>
    <mergeCell ref="MKX2:MLH2"/>
    <mergeCell ref="MLI2:MLS2"/>
    <mergeCell ref="MGR2:MHB2"/>
    <mergeCell ref="MHC2:MHM2"/>
    <mergeCell ref="MHN2:MHX2"/>
    <mergeCell ref="MHY2:MII2"/>
    <mergeCell ref="MIJ2:MIT2"/>
    <mergeCell ref="MIU2:MJE2"/>
    <mergeCell ref="MED2:MEN2"/>
    <mergeCell ref="MEO2:MEY2"/>
    <mergeCell ref="MEZ2:MFJ2"/>
    <mergeCell ref="MFK2:MFU2"/>
    <mergeCell ref="MFV2:MGF2"/>
    <mergeCell ref="MGG2:MGQ2"/>
    <mergeCell ref="MBP2:MBZ2"/>
    <mergeCell ref="MCA2:MCK2"/>
    <mergeCell ref="MCL2:MCV2"/>
    <mergeCell ref="MCW2:MDG2"/>
    <mergeCell ref="MDH2:MDR2"/>
    <mergeCell ref="MDS2:MEC2"/>
    <mergeCell ref="LZB2:LZL2"/>
    <mergeCell ref="LZM2:LZW2"/>
    <mergeCell ref="LZX2:MAH2"/>
    <mergeCell ref="MAI2:MAS2"/>
    <mergeCell ref="MAT2:MBD2"/>
    <mergeCell ref="MBE2:MBO2"/>
    <mergeCell ref="LWN2:LWX2"/>
    <mergeCell ref="LWY2:LXI2"/>
    <mergeCell ref="LXJ2:LXT2"/>
    <mergeCell ref="LXU2:LYE2"/>
    <mergeCell ref="LYF2:LYP2"/>
    <mergeCell ref="LYQ2:LZA2"/>
    <mergeCell ref="LTZ2:LUJ2"/>
    <mergeCell ref="LUK2:LUU2"/>
    <mergeCell ref="LUV2:LVF2"/>
    <mergeCell ref="LVG2:LVQ2"/>
    <mergeCell ref="LVR2:LWB2"/>
    <mergeCell ref="LWC2:LWM2"/>
    <mergeCell ref="LRL2:LRV2"/>
    <mergeCell ref="LRW2:LSG2"/>
    <mergeCell ref="LSH2:LSR2"/>
    <mergeCell ref="LSS2:LTC2"/>
    <mergeCell ref="LTD2:LTN2"/>
    <mergeCell ref="LTO2:LTY2"/>
    <mergeCell ref="LOX2:LPH2"/>
    <mergeCell ref="LPI2:LPS2"/>
    <mergeCell ref="LPT2:LQD2"/>
    <mergeCell ref="LQE2:LQO2"/>
    <mergeCell ref="LQP2:LQZ2"/>
    <mergeCell ref="LRA2:LRK2"/>
    <mergeCell ref="LMJ2:LMT2"/>
    <mergeCell ref="LMU2:LNE2"/>
    <mergeCell ref="LNF2:LNP2"/>
    <mergeCell ref="LNQ2:LOA2"/>
    <mergeCell ref="LOB2:LOL2"/>
    <mergeCell ref="LOM2:LOW2"/>
    <mergeCell ref="LJV2:LKF2"/>
    <mergeCell ref="LKG2:LKQ2"/>
    <mergeCell ref="LKR2:LLB2"/>
    <mergeCell ref="LLC2:LLM2"/>
    <mergeCell ref="LLN2:LLX2"/>
    <mergeCell ref="LLY2:LMI2"/>
    <mergeCell ref="LHH2:LHR2"/>
    <mergeCell ref="LHS2:LIC2"/>
    <mergeCell ref="LID2:LIN2"/>
    <mergeCell ref="LIO2:LIY2"/>
    <mergeCell ref="LIZ2:LJJ2"/>
    <mergeCell ref="LJK2:LJU2"/>
    <mergeCell ref="LET2:LFD2"/>
    <mergeCell ref="LFE2:LFO2"/>
    <mergeCell ref="LFP2:LFZ2"/>
    <mergeCell ref="LGA2:LGK2"/>
    <mergeCell ref="LGL2:LGV2"/>
    <mergeCell ref="LGW2:LHG2"/>
    <mergeCell ref="LCF2:LCP2"/>
    <mergeCell ref="LCQ2:LDA2"/>
    <mergeCell ref="LDB2:LDL2"/>
    <mergeCell ref="LDM2:LDW2"/>
    <mergeCell ref="LDX2:LEH2"/>
    <mergeCell ref="LEI2:LES2"/>
    <mergeCell ref="KZR2:LAB2"/>
    <mergeCell ref="LAC2:LAM2"/>
    <mergeCell ref="LAN2:LAX2"/>
    <mergeCell ref="LAY2:LBI2"/>
    <mergeCell ref="LBJ2:LBT2"/>
    <mergeCell ref="LBU2:LCE2"/>
    <mergeCell ref="KXD2:KXN2"/>
    <mergeCell ref="KXO2:KXY2"/>
    <mergeCell ref="KXZ2:KYJ2"/>
    <mergeCell ref="KYK2:KYU2"/>
    <mergeCell ref="KYV2:KZF2"/>
    <mergeCell ref="KZG2:KZQ2"/>
    <mergeCell ref="KUP2:KUZ2"/>
    <mergeCell ref="KVA2:KVK2"/>
    <mergeCell ref="KVL2:KVV2"/>
    <mergeCell ref="KVW2:KWG2"/>
    <mergeCell ref="KWH2:KWR2"/>
    <mergeCell ref="KWS2:KXC2"/>
    <mergeCell ref="KSB2:KSL2"/>
    <mergeCell ref="KSM2:KSW2"/>
    <mergeCell ref="KSX2:KTH2"/>
    <mergeCell ref="KTI2:KTS2"/>
    <mergeCell ref="KTT2:KUD2"/>
    <mergeCell ref="KUE2:KUO2"/>
    <mergeCell ref="KPN2:KPX2"/>
    <mergeCell ref="KPY2:KQI2"/>
    <mergeCell ref="KQJ2:KQT2"/>
    <mergeCell ref="KQU2:KRE2"/>
    <mergeCell ref="KRF2:KRP2"/>
    <mergeCell ref="KRQ2:KSA2"/>
    <mergeCell ref="KMZ2:KNJ2"/>
    <mergeCell ref="KNK2:KNU2"/>
    <mergeCell ref="KNV2:KOF2"/>
    <mergeCell ref="KOG2:KOQ2"/>
    <mergeCell ref="KOR2:KPB2"/>
    <mergeCell ref="KPC2:KPM2"/>
    <mergeCell ref="KKL2:KKV2"/>
    <mergeCell ref="KKW2:KLG2"/>
    <mergeCell ref="KLH2:KLR2"/>
    <mergeCell ref="KLS2:KMC2"/>
    <mergeCell ref="KMD2:KMN2"/>
    <mergeCell ref="KMO2:KMY2"/>
    <mergeCell ref="KHX2:KIH2"/>
    <mergeCell ref="KII2:KIS2"/>
    <mergeCell ref="KIT2:KJD2"/>
    <mergeCell ref="KJE2:KJO2"/>
    <mergeCell ref="KJP2:KJZ2"/>
    <mergeCell ref="KKA2:KKK2"/>
    <mergeCell ref="KFJ2:KFT2"/>
    <mergeCell ref="KFU2:KGE2"/>
    <mergeCell ref="KGF2:KGP2"/>
    <mergeCell ref="KGQ2:KHA2"/>
    <mergeCell ref="KHB2:KHL2"/>
    <mergeCell ref="KHM2:KHW2"/>
    <mergeCell ref="KCV2:KDF2"/>
    <mergeCell ref="KDG2:KDQ2"/>
    <mergeCell ref="KDR2:KEB2"/>
    <mergeCell ref="KEC2:KEM2"/>
    <mergeCell ref="KEN2:KEX2"/>
    <mergeCell ref="KEY2:KFI2"/>
    <mergeCell ref="KAH2:KAR2"/>
    <mergeCell ref="KAS2:KBC2"/>
    <mergeCell ref="KBD2:KBN2"/>
    <mergeCell ref="KBO2:KBY2"/>
    <mergeCell ref="KBZ2:KCJ2"/>
    <mergeCell ref="KCK2:KCU2"/>
    <mergeCell ref="JXT2:JYD2"/>
    <mergeCell ref="JYE2:JYO2"/>
    <mergeCell ref="JYP2:JYZ2"/>
    <mergeCell ref="JZA2:JZK2"/>
    <mergeCell ref="JZL2:JZV2"/>
    <mergeCell ref="JZW2:KAG2"/>
    <mergeCell ref="JVF2:JVP2"/>
    <mergeCell ref="JVQ2:JWA2"/>
    <mergeCell ref="JWB2:JWL2"/>
    <mergeCell ref="JWM2:JWW2"/>
    <mergeCell ref="JWX2:JXH2"/>
    <mergeCell ref="JXI2:JXS2"/>
    <mergeCell ref="JSR2:JTB2"/>
    <mergeCell ref="JTC2:JTM2"/>
    <mergeCell ref="JTN2:JTX2"/>
    <mergeCell ref="JTY2:JUI2"/>
    <mergeCell ref="JUJ2:JUT2"/>
    <mergeCell ref="JUU2:JVE2"/>
    <mergeCell ref="JQD2:JQN2"/>
    <mergeCell ref="JQO2:JQY2"/>
    <mergeCell ref="JQZ2:JRJ2"/>
    <mergeCell ref="JRK2:JRU2"/>
    <mergeCell ref="JRV2:JSF2"/>
    <mergeCell ref="JSG2:JSQ2"/>
    <mergeCell ref="JNP2:JNZ2"/>
    <mergeCell ref="JOA2:JOK2"/>
    <mergeCell ref="JOL2:JOV2"/>
    <mergeCell ref="JOW2:JPG2"/>
    <mergeCell ref="JPH2:JPR2"/>
    <mergeCell ref="JPS2:JQC2"/>
    <mergeCell ref="JLB2:JLL2"/>
    <mergeCell ref="JLM2:JLW2"/>
    <mergeCell ref="JLX2:JMH2"/>
    <mergeCell ref="JMI2:JMS2"/>
    <mergeCell ref="JMT2:JND2"/>
    <mergeCell ref="JNE2:JNO2"/>
    <mergeCell ref="JIN2:JIX2"/>
    <mergeCell ref="JIY2:JJI2"/>
    <mergeCell ref="JJJ2:JJT2"/>
    <mergeCell ref="JJU2:JKE2"/>
    <mergeCell ref="JKF2:JKP2"/>
    <mergeCell ref="JKQ2:JLA2"/>
    <mergeCell ref="JFZ2:JGJ2"/>
    <mergeCell ref="JGK2:JGU2"/>
    <mergeCell ref="JGV2:JHF2"/>
    <mergeCell ref="JHG2:JHQ2"/>
    <mergeCell ref="JHR2:JIB2"/>
    <mergeCell ref="JIC2:JIM2"/>
    <mergeCell ref="JDL2:JDV2"/>
    <mergeCell ref="JDW2:JEG2"/>
    <mergeCell ref="JEH2:JER2"/>
    <mergeCell ref="JES2:JFC2"/>
    <mergeCell ref="JFD2:JFN2"/>
    <mergeCell ref="JFO2:JFY2"/>
    <mergeCell ref="JAX2:JBH2"/>
    <mergeCell ref="JBI2:JBS2"/>
    <mergeCell ref="JBT2:JCD2"/>
    <mergeCell ref="JCE2:JCO2"/>
    <mergeCell ref="JCP2:JCZ2"/>
    <mergeCell ref="JDA2:JDK2"/>
    <mergeCell ref="IYJ2:IYT2"/>
    <mergeCell ref="IYU2:IZE2"/>
    <mergeCell ref="IZF2:IZP2"/>
    <mergeCell ref="IZQ2:JAA2"/>
    <mergeCell ref="JAB2:JAL2"/>
    <mergeCell ref="JAM2:JAW2"/>
    <mergeCell ref="IVV2:IWF2"/>
    <mergeCell ref="IWG2:IWQ2"/>
    <mergeCell ref="IWR2:IXB2"/>
    <mergeCell ref="IXC2:IXM2"/>
    <mergeCell ref="IXN2:IXX2"/>
    <mergeCell ref="IXY2:IYI2"/>
    <mergeCell ref="ITH2:ITR2"/>
    <mergeCell ref="ITS2:IUC2"/>
    <mergeCell ref="IUD2:IUN2"/>
    <mergeCell ref="IUO2:IUY2"/>
    <mergeCell ref="IUZ2:IVJ2"/>
    <mergeCell ref="IVK2:IVU2"/>
    <mergeCell ref="IQT2:IRD2"/>
    <mergeCell ref="IRE2:IRO2"/>
    <mergeCell ref="IRP2:IRZ2"/>
    <mergeCell ref="ISA2:ISK2"/>
    <mergeCell ref="ISL2:ISV2"/>
    <mergeCell ref="ISW2:ITG2"/>
    <mergeCell ref="IOF2:IOP2"/>
    <mergeCell ref="IOQ2:IPA2"/>
    <mergeCell ref="IPB2:IPL2"/>
    <mergeCell ref="IPM2:IPW2"/>
    <mergeCell ref="IPX2:IQH2"/>
    <mergeCell ref="IQI2:IQS2"/>
    <mergeCell ref="ILR2:IMB2"/>
    <mergeCell ref="IMC2:IMM2"/>
    <mergeCell ref="IMN2:IMX2"/>
    <mergeCell ref="IMY2:INI2"/>
    <mergeCell ref="INJ2:INT2"/>
    <mergeCell ref="INU2:IOE2"/>
    <mergeCell ref="IJD2:IJN2"/>
    <mergeCell ref="IJO2:IJY2"/>
    <mergeCell ref="IJZ2:IKJ2"/>
    <mergeCell ref="IKK2:IKU2"/>
    <mergeCell ref="IKV2:ILF2"/>
    <mergeCell ref="ILG2:ILQ2"/>
    <mergeCell ref="IGP2:IGZ2"/>
    <mergeCell ref="IHA2:IHK2"/>
    <mergeCell ref="IHL2:IHV2"/>
    <mergeCell ref="IHW2:IIG2"/>
    <mergeCell ref="IIH2:IIR2"/>
    <mergeCell ref="IIS2:IJC2"/>
    <mergeCell ref="IEB2:IEL2"/>
    <mergeCell ref="IEM2:IEW2"/>
    <mergeCell ref="IEX2:IFH2"/>
    <mergeCell ref="IFI2:IFS2"/>
    <mergeCell ref="IFT2:IGD2"/>
    <mergeCell ref="IGE2:IGO2"/>
    <mergeCell ref="IBN2:IBX2"/>
    <mergeCell ref="IBY2:ICI2"/>
    <mergeCell ref="ICJ2:ICT2"/>
    <mergeCell ref="ICU2:IDE2"/>
    <mergeCell ref="IDF2:IDP2"/>
    <mergeCell ref="IDQ2:IEA2"/>
    <mergeCell ref="HYZ2:HZJ2"/>
    <mergeCell ref="HZK2:HZU2"/>
    <mergeCell ref="HZV2:IAF2"/>
    <mergeCell ref="IAG2:IAQ2"/>
    <mergeCell ref="IAR2:IBB2"/>
    <mergeCell ref="IBC2:IBM2"/>
    <mergeCell ref="HWL2:HWV2"/>
    <mergeCell ref="HWW2:HXG2"/>
    <mergeCell ref="HXH2:HXR2"/>
    <mergeCell ref="HXS2:HYC2"/>
    <mergeCell ref="HYD2:HYN2"/>
    <mergeCell ref="HYO2:HYY2"/>
    <mergeCell ref="HTX2:HUH2"/>
    <mergeCell ref="HUI2:HUS2"/>
    <mergeCell ref="HUT2:HVD2"/>
    <mergeCell ref="HVE2:HVO2"/>
    <mergeCell ref="HVP2:HVZ2"/>
    <mergeCell ref="HWA2:HWK2"/>
    <mergeCell ref="HRJ2:HRT2"/>
    <mergeCell ref="HRU2:HSE2"/>
    <mergeCell ref="HSF2:HSP2"/>
    <mergeCell ref="HSQ2:HTA2"/>
    <mergeCell ref="HTB2:HTL2"/>
    <mergeCell ref="HTM2:HTW2"/>
    <mergeCell ref="HOV2:HPF2"/>
    <mergeCell ref="HPG2:HPQ2"/>
    <mergeCell ref="HPR2:HQB2"/>
    <mergeCell ref="HQC2:HQM2"/>
    <mergeCell ref="HQN2:HQX2"/>
    <mergeCell ref="HQY2:HRI2"/>
    <mergeCell ref="HMH2:HMR2"/>
    <mergeCell ref="HMS2:HNC2"/>
    <mergeCell ref="HND2:HNN2"/>
    <mergeCell ref="HNO2:HNY2"/>
    <mergeCell ref="HNZ2:HOJ2"/>
    <mergeCell ref="HOK2:HOU2"/>
    <mergeCell ref="HJT2:HKD2"/>
    <mergeCell ref="HKE2:HKO2"/>
    <mergeCell ref="HKP2:HKZ2"/>
    <mergeCell ref="HLA2:HLK2"/>
    <mergeCell ref="HLL2:HLV2"/>
    <mergeCell ref="HLW2:HMG2"/>
    <mergeCell ref="HHF2:HHP2"/>
    <mergeCell ref="HHQ2:HIA2"/>
    <mergeCell ref="HIB2:HIL2"/>
    <mergeCell ref="HIM2:HIW2"/>
    <mergeCell ref="HIX2:HJH2"/>
    <mergeCell ref="HJI2:HJS2"/>
    <mergeCell ref="HER2:HFB2"/>
    <mergeCell ref="HFC2:HFM2"/>
    <mergeCell ref="HFN2:HFX2"/>
    <mergeCell ref="HFY2:HGI2"/>
    <mergeCell ref="HGJ2:HGT2"/>
    <mergeCell ref="HGU2:HHE2"/>
    <mergeCell ref="HCD2:HCN2"/>
    <mergeCell ref="HCO2:HCY2"/>
    <mergeCell ref="HCZ2:HDJ2"/>
    <mergeCell ref="HDK2:HDU2"/>
    <mergeCell ref="HDV2:HEF2"/>
    <mergeCell ref="HEG2:HEQ2"/>
    <mergeCell ref="GZP2:GZZ2"/>
    <mergeCell ref="HAA2:HAK2"/>
    <mergeCell ref="HAL2:HAV2"/>
    <mergeCell ref="HAW2:HBG2"/>
    <mergeCell ref="HBH2:HBR2"/>
    <mergeCell ref="HBS2:HCC2"/>
    <mergeCell ref="GXB2:GXL2"/>
    <mergeCell ref="GXM2:GXW2"/>
    <mergeCell ref="GXX2:GYH2"/>
    <mergeCell ref="GYI2:GYS2"/>
    <mergeCell ref="GYT2:GZD2"/>
    <mergeCell ref="GZE2:GZO2"/>
    <mergeCell ref="GUN2:GUX2"/>
    <mergeCell ref="GUY2:GVI2"/>
    <mergeCell ref="GVJ2:GVT2"/>
    <mergeCell ref="GVU2:GWE2"/>
    <mergeCell ref="GWF2:GWP2"/>
    <mergeCell ref="GWQ2:GXA2"/>
    <mergeCell ref="GRZ2:GSJ2"/>
    <mergeCell ref="GSK2:GSU2"/>
    <mergeCell ref="GSV2:GTF2"/>
    <mergeCell ref="GTG2:GTQ2"/>
    <mergeCell ref="GTR2:GUB2"/>
    <mergeCell ref="GUC2:GUM2"/>
    <mergeCell ref="GPL2:GPV2"/>
    <mergeCell ref="GPW2:GQG2"/>
    <mergeCell ref="GQH2:GQR2"/>
    <mergeCell ref="GQS2:GRC2"/>
    <mergeCell ref="GRD2:GRN2"/>
    <mergeCell ref="GRO2:GRY2"/>
    <mergeCell ref="GMX2:GNH2"/>
    <mergeCell ref="GNI2:GNS2"/>
    <mergeCell ref="GNT2:GOD2"/>
    <mergeCell ref="GOE2:GOO2"/>
    <mergeCell ref="GOP2:GOZ2"/>
    <mergeCell ref="GPA2:GPK2"/>
    <mergeCell ref="GKJ2:GKT2"/>
    <mergeCell ref="GKU2:GLE2"/>
    <mergeCell ref="GLF2:GLP2"/>
    <mergeCell ref="GLQ2:GMA2"/>
    <mergeCell ref="GMB2:GML2"/>
    <mergeCell ref="GMM2:GMW2"/>
    <mergeCell ref="GHV2:GIF2"/>
    <mergeCell ref="GIG2:GIQ2"/>
    <mergeCell ref="GIR2:GJB2"/>
    <mergeCell ref="GJC2:GJM2"/>
    <mergeCell ref="GJN2:GJX2"/>
    <mergeCell ref="GJY2:GKI2"/>
    <mergeCell ref="GFH2:GFR2"/>
    <mergeCell ref="GFS2:GGC2"/>
    <mergeCell ref="GGD2:GGN2"/>
    <mergeCell ref="GGO2:GGY2"/>
    <mergeCell ref="GGZ2:GHJ2"/>
    <mergeCell ref="GHK2:GHU2"/>
    <mergeCell ref="GCT2:GDD2"/>
    <mergeCell ref="GDE2:GDO2"/>
    <mergeCell ref="GDP2:GDZ2"/>
    <mergeCell ref="GEA2:GEK2"/>
    <mergeCell ref="GEL2:GEV2"/>
    <mergeCell ref="GEW2:GFG2"/>
    <mergeCell ref="GAF2:GAP2"/>
    <mergeCell ref="GAQ2:GBA2"/>
    <mergeCell ref="GBB2:GBL2"/>
    <mergeCell ref="GBM2:GBW2"/>
    <mergeCell ref="GBX2:GCH2"/>
    <mergeCell ref="GCI2:GCS2"/>
    <mergeCell ref="FXR2:FYB2"/>
    <mergeCell ref="FYC2:FYM2"/>
    <mergeCell ref="FYN2:FYX2"/>
    <mergeCell ref="FYY2:FZI2"/>
    <mergeCell ref="FZJ2:FZT2"/>
    <mergeCell ref="FZU2:GAE2"/>
    <mergeCell ref="FVD2:FVN2"/>
    <mergeCell ref="FVO2:FVY2"/>
    <mergeCell ref="FVZ2:FWJ2"/>
    <mergeCell ref="FWK2:FWU2"/>
    <mergeCell ref="FWV2:FXF2"/>
    <mergeCell ref="FXG2:FXQ2"/>
    <mergeCell ref="FSP2:FSZ2"/>
    <mergeCell ref="FTA2:FTK2"/>
    <mergeCell ref="FTL2:FTV2"/>
    <mergeCell ref="FTW2:FUG2"/>
    <mergeCell ref="FUH2:FUR2"/>
    <mergeCell ref="FUS2:FVC2"/>
    <mergeCell ref="FQB2:FQL2"/>
    <mergeCell ref="FQM2:FQW2"/>
    <mergeCell ref="FQX2:FRH2"/>
    <mergeCell ref="FRI2:FRS2"/>
    <mergeCell ref="FRT2:FSD2"/>
    <mergeCell ref="FSE2:FSO2"/>
    <mergeCell ref="FNN2:FNX2"/>
    <mergeCell ref="FNY2:FOI2"/>
    <mergeCell ref="FOJ2:FOT2"/>
    <mergeCell ref="FOU2:FPE2"/>
    <mergeCell ref="FPF2:FPP2"/>
    <mergeCell ref="FPQ2:FQA2"/>
    <mergeCell ref="FKZ2:FLJ2"/>
    <mergeCell ref="FLK2:FLU2"/>
    <mergeCell ref="FLV2:FMF2"/>
    <mergeCell ref="FMG2:FMQ2"/>
    <mergeCell ref="FMR2:FNB2"/>
    <mergeCell ref="FNC2:FNM2"/>
    <mergeCell ref="FIL2:FIV2"/>
    <mergeCell ref="FIW2:FJG2"/>
    <mergeCell ref="FJH2:FJR2"/>
    <mergeCell ref="FJS2:FKC2"/>
    <mergeCell ref="FKD2:FKN2"/>
    <mergeCell ref="FKO2:FKY2"/>
    <mergeCell ref="FFX2:FGH2"/>
    <mergeCell ref="FGI2:FGS2"/>
    <mergeCell ref="FGT2:FHD2"/>
    <mergeCell ref="FHE2:FHO2"/>
    <mergeCell ref="FHP2:FHZ2"/>
    <mergeCell ref="FIA2:FIK2"/>
    <mergeCell ref="FDJ2:FDT2"/>
    <mergeCell ref="FDU2:FEE2"/>
    <mergeCell ref="FEF2:FEP2"/>
    <mergeCell ref="FEQ2:FFA2"/>
    <mergeCell ref="FFB2:FFL2"/>
    <mergeCell ref="FFM2:FFW2"/>
    <mergeCell ref="FAV2:FBF2"/>
    <mergeCell ref="FBG2:FBQ2"/>
    <mergeCell ref="FBR2:FCB2"/>
    <mergeCell ref="FCC2:FCM2"/>
    <mergeCell ref="FCN2:FCX2"/>
    <mergeCell ref="FCY2:FDI2"/>
    <mergeCell ref="EYH2:EYR2"/>
    <mergeCell ref="EYS2:EZC2"/>
    <mergeCell ref="EZD2:EZN2"/>
    <mergeCell ref="EZO2:EZY2"/>
    <mergeCell ref="EZZ2:FAJ2"/>
    <mergeCell ref="FAK2:FAU2"/>
    <mergeCell ref="EVT2:EWD2"/>
    <mergeCell ref="EWE2:EWO2"/>
    <mergeCell ref="EWP2:EWZ2"/>
    <mergeCell ref="EXA2:EXK2"/>
    <mergeCell ref="EXL2:EXV2"/>
    <mergeCell ref="EXW2:EYG2"/>
    <mergeCell ref="ETF2:ETP2"/>
    <mergeCell ref="ETQ2:EUA2"/>
    <mergeCell ref="EUB2:EUL2"/>
    <mergeCell ref="EUM2:EUW2"/>
    <mergeCell ref="EUX2:EVH2"/>
    <mergeCell ref="EVI2:EVS2"/>
    <mergeCell ref="EQR2:ERB2"/>
    <mergeCell ref="ERC2:ERM2"/>
    <mergeCell ref="ERN2:ERX2"/>
    <mergeCell ref="ERY2:ESI2"/>
    <mergeCell ref="ESJ2:EST2"/>
    <mergeCell ref="ESU2:ETE2"/>
    <mergeCell ref="EOD2:EON2"/>
    <mergeCell ref="EOO2:EOY2"/>
    <mergeCell ref="EOZ2:EPJ2"/>
    <mergeCell ref="EPK2:EPU2"/>
    <mergeCell ref="EPV2:EQF2"/>
    <mergeCell ref="EQG2:EQQ2"/>
    <mergeCell ref="ELP2:ELZ2"/>
    <mergeCell ref="EMA2:EMK2"/>
    <mergeCell ref="EML2:EMV2"/>
    <mergeCell ref="EMW2:ENG2"/>
    <mergeCell ref="ENH2:ENR2"/>
    <mergeCell ref="ENS2:EOC2"/>
    <mergeCell ref="EJB2:EJL2"/>
    <mergeCell ref="EJM2:EJW2"/>
    <mergeCell ref="EJX2:EKH2"/>
    <mergeCell ref="EKI2:EKS2"/>
    <mergeCell ref="EKT2:ELD2"/>
    <mergeCell ref="ELE2:ELO2"/>
    <mergeCell ref="EGN2:EGX2"/>
    <mergeCell ref="EGY2:EHI2"/>
    <mergeCell ref="EHJ2:EHT2"/>
    <mergeCell ref="EHU2:EIE2"/>
    <mergeCell ref="EIF2:EIP2"/>
    <mergeCell ref="EIQ2:EJA2"/>
    <mergeCell ref="EDZ2:EEJ2"/>
    <mergeCell ref="EEK2:EEU2"/>
    <mergeCell ref="EEV2:EFF2"/>
    <mergeCell ref="EFG2:EFQ2"/>
    <mergeCell ref="EFR2:EGB2"/>
    <mergeCell ref="EGC2:EGM2"/>
    <mergeCell ref="EBL2:EBV2"/>
    <mergeCell ref="EBW2:ECG2"/>
    <mergeCell ref="ECH2:ECR2"/>
    <mergeCell ref="ECS2:EDC2"/>
    <mergeCell ref="EDD2:EDN2"/>
    <mergeCell ref="EDO2:EDY2"/>
    <mergeCell ref="DYX2:DZH2"/>
    <mergeCell ref="DZI2:DZS2"/>
    <mergeCell ref="DZT2:EAD2"/>
    <mergeCell ref="EAE2:EAO2"/>
    <mergeCell ref="EAP2:EAZ2"/>
    <mergeCell ref="EBA2:EBK2"/>
    <mergeCell ref="DWJ2:DWT2"/>
    <mergeCell ref="DWU2:DXE2"/>
    <mergeCell ref="DXF2:DXP2"/>
    <mergeCell ref="DXQ2:DYA2"/>
    <mergeCell ref="DYB2:DYL2"/>
    <mergeCell ref="DYM2:DYW2"/>
    <mergeCell ref="DTV2:DUF2"/>
    <mergeCell ref="DUG2:DUQ2"/>
    <mergeCell ref="DUR2:DVB2"/>
    <mergeCell ref="DVC2:DVM2"/>
    <mergeCell ref="DVN2:DVX2"/>
    <mergeCell ref="DVY2:DWI2"/>
    <mergeCell ref="DRH2:DRR2"/>
    <mergeCell ref="DRS2:DSC2"/>
    <mergeCell ref="DSD2:DSN2"/>
    <mergeCell ref="DSO2:DSY2"/>
    <mergeCell ref="DSZ2:DTJ2"/>
    <mergeCell ref="DTK2:DTU2"/>
    <mergeCell ref="DOT2:DPD2"/>
    <mergeCell ref="DPE2:DPO2"/>
    <mergeCell ref="DPP2:DPZ2"/>
    <mergeCell ref="DQA2:DQK2"/>
    <mergeCell ref="DQL2:DQV2"/>
    <mergeCell ref="DQW2:DRG2"/>
    <mergeCell ref="DMF2:DMP2"/>
    <mergeCell ref="DMQ2:DNA2"/>
    <mergeCell ref="DNB2:DNL2"/>
    <mergeCell ref="DNM2:DNW2"/>
    <mergeCell ref="DNX2:DOH2"/>
    <mergeCell ref="DOI2:DOS2"/>
    <mergeCell ref="DJR2:DKB2"/>
    <mergeCell ref="DKC2:DKM2"/>
    <mergeCell ref="DKN2:DKX2"/>
    <mergeCell ref="DKY2:DLI2"/>
    <mergeCell ref="DLJ2:DLT2"/>
    <mergeCell ref="DLU2:DME2"/>
    <mergeCell ref="DHD2:DHN2"/>
    <mergeCell ref="DHO2:DHY2"/>
    <mergeCell ref="DHZ2:DIJ2"/>
    <mergeCell ref="DIK2:DIU2"/>
    <mergeCell ref="DIV2:DJF2"/>
    <mergeCell ref="DJG2:DJQ2"/>
    <mergeCell ref="DEP2:DEZ2"/>
    <mergeCell ref="DFA2:DFK2"/>
    <mergeCell ref="DFL2:DFV2"/>
    <mergeCell ref="DFW2:DGG2"/>
    <mergeCell ref="DGH2:DGR2"/>
    <mergeCell ref="DGS2:DHC2"/>
    <mergeCell ref="DCB2:DCL2"/>
    <mergeCell ref="DCM2:DCW2"/>
    <mergeCell ref="DCX2:DDH2"/>
    <mergeCell ref="DDI2:DDS2"/>
    <mergeCell ref="DDT2:DED2"/>
    <mergeCell ref="DEE2:DEO2"/>
    <mergeCell ref="CZN2:CZX2"/>
    <mergeCell ref="CZY2:DAI2"/>
    <mergeCell ref="DAJ2:DAT2"/>
    <mergeCell ref="DAU2:DBE2"/>
    <mergeCell ref="DBF2:DBP2"/>
    <mergeCell ref="DBQ2:DCA2"/>
    <mergeCell ref="CWZ2:CXJ2"/>
    <mergeCell ref="CXK2:CXU2"/>
    <mergeCell ref="CXV2:CYF2"/>
    <mergeCell ref="CYG2:CYQ2"/>
    <mergeCell ref="CYR2:CZB2"/>
    <mergeCell ref="CZC2:CZM2"/>
    <mergeCell ref="CUL2:CUV2"/>
    <mergeCell ref="CUW2:CVG2"/>
    <mergeCell ref="CVH2:CVR2"/>
    <mergeCell ref="CVS2:CWC2"/>
    <mergeCell ref="CWD2:CWN2"/>
    <mergeCell ref="CWO2:CWY2"/>
    <mergeCell ref="CRX2:CSH2"/>
    <mergeCell ref="CSI2:CSS2"/>
    <mergeCell ref="CST2:CTD2"/>
    <mergeCell ref="CTE2:CTO2"/>
    <mergeCell ref="CTP2:CTZ2"/>
    <mergeCell ref="CUA2:CUK2"/>
    <mergeCell ref="CPJ2:CPT2"/>
    <mergeCell ref="CPU2:CQE2"/>
    <mergeCell ref="CQF2:CQP2"/>
    <mergeCell ref="CQQ2:CRA2"/>
    <mergeCell ref="CRB2:CRL2"/>
    <mergeCell ref="CRM2:CRW2"/>
    <mergeCell ref="CMV2:CNF2"/>
    <mergeCell ref="CNG2:CNQ2"/>
    <mergeCell ref="CNR2:COB2"/>
    <mergeCell ref="COC2:COM2"/>
    <mergeCell ref="CON2:COX2"/>
    <mergeCell ref="COY2:CPI2"/>
    <mergeCell ref="CKH2:CKR2"/>
    <mergeCell ref="CKS2:CLC2"/>
    <mergeCell ref="CLD2:CLN2"/>
    <mergeCell ref="CLO2:CLY2"/>
    <mergeCell ref="CLZ2:CMJ2"/>
    <mergeCell ref="CMK2:CMU2"/>
    <mergeCell ref="CHT2:CID2"/>
    <mergeCell ref="CIE2:CIO2"/>
    <mergeCell ref="CIP2:CIZ2"/>
    <mergeCell ref="CJA2:CJK2"/>
    <mergeCell ref="CJL2:CJV2"/>
    <mergeCell ref="CJW2:CKG2"/>
    <mergeCell ref="CFF2:CFP2"/>
    <mergeCell ref="CFQ2:CGA2"/>
    <mergeCell ref="CGB2:CGL2"/>
    <mergeCell ref="CGM2:CGW2"/>
    <mergeCell ref="CGX2:CHH2"/>
    <mergeCell ref="CHI2:CHS2"/>
    <mergeCell ref="CCR2:CDB2"/>
    <mergeCell ref="CDC2:CDM2"/>
    <mergeCell ref="CDN2:CDX2"/>
    <mergeCell ref="CDY2:CEI2"/>
    <mergeCell ref="CEJ2:CET2"/>
    <mergeCell ref="CEU2:CFE2"/>
    <mergeCell ref="CAD2:CAN2"/>
    <mergeCell ref="CAO2:CAY2"/>
    <mergeCell ref="CAZ2:CBJ2"/>
    <mergeCell ref="CBK2:CBU2"/>
    <mergeCell ref="CBV2:CCF2"/>
    <mergeCell ref="CCG2:CCQ2"/>
    <mergeCell ref="BXP2:BXZ2"/>
    <mergeCell ref="BYA2:BYK2"/>
    <mergeCell ref="BYL2:BYV2"/>
    <mergeCell ref="BYW2:BZG2"/>
    <mergeCell ref="BZH2:BZR2"/>
    <mergeCell ref="BZS2:CAC2"/>
    <mergeCell ref="BVB2:BVL2"/>
    <mergeCell ref="BVM2:BVW2"/>
    <mergeCell ref="BVX2:BWH2"/>
    <mergeCell ref="BWI2:BWS2"/>
    <mergeCell ref="BWT2:BXD2"/>
    <mergeCell ref="BXE2:BXO2"/>
    <mergeCell ref="BSN2:BSX2"/>
    <mergeCell ref="BSY2:BTI2"/>
    <mergeCell ref="BTJ2:BTT2"/>
    <mergeCell ref="BTU2:BUE2"/>
    <mergeCell ref="BUF2:BUP2"/>
    <mergeCell ref="BUQ2:BVA2"/>
    <mergeCell ref="BPZ2:BQJ2"/>
    <mergeCell ref="BQK2:BQU2"/>
    <mergeCell ref="BQV2:BRF2"/>
    <mergeCell ref="BRG2:BRQ2"/>
    <mergeCell ref="BRR2:BSB2"/>
    <mergeCell ref="BSC2:BSM2"/>
    <mergeCell ref="BNL2:BNV2"/>
    <mergeCell ref="BNW2:BOG2"/>
    <mergeCell ref="BOH2:BOR2"/>
    <mergeCell ref="BOS2:BPC2"/>
    <mergeCell ref="BPD2:BPN2"/>
    <mergeCell ref="BPO2:BPY2"/>
    <mergeCell ref="BKX2:BLH2"/>
    <mergeCell ref="BLI2:BLS2"/>
    <mergeCell ref="BLT2:BMD2"/>
    <mergeCell ref="BME2:BMO2"/>
    <mergeCell ref="BMP2:BMZ2"/>
    <mergeCell ref="BNA2:BNK2"/>
    <mergeCell ref="BIJ2:BIT2"/>
    <mergeCell ref="BIU2:BJE2"/>
    <mergeCell ref="BJF2:BJP2"/>
    <mergeCell ref="BJQ2:BKA2"/>
    <mergeCell ref="BKB2:BKL2"/>
    <mergeCell ref="BKM2:BKW2"/>
    <mergeCell ref="BFV2:BGF2"/>
    <mergeCell ref="BGG2:BGQ2"/>
    <mergeCell ref="BGR2:BHB2"/>
    <mergeCell ref="BHC2:BHM2"/>
    <mergeCell ref="BHN2:BHX2"/>
    <mergeCell ref="BHY2:BII2"/>
    <mergeCell ref="BDH2:BDR2"/>
    <mergeCell ref="BDS2:BEC2"/>
    <mergeCell ref="BED2:BEN2"/>
    <mergeCell ref="BEO2:BEY2"/>
    <mergeCell ref="BEZ2:BFJ2"/>
    <mergeCell ref="BFK2:BFU2"/>
    <mergeCell ref="BAT2:BBD2"/>
    <mergeCell ref="BBE2:BBO2"/>
    <mergeCell ref="BBP2:BBZ2"/>
    <mergeCell ref="BCA2:BCK2"/>
    <mergeCell ref="BCL2:BCV2"/>
    <mergeCell ref="BCW2:BDG2"/>
    <mergeCell ref="AYF2:AYP2"/>
    <mergeCell ref="AYQ2:AZA2"/>
    <mergeCell ref="AZB2:AZL2"/>
    <mergeCell ref="AZM2:AZW2"/>
    <mergeCell ref="AZX2:BAH2"/>
    <mergeCell ref="BAI2:BAS2"/>
    <mergeCell ref="AVR2:AWB2"/>
    <mergeCell ref="AWC2:AWM2"/>
    <mergeCell ref="AWN2:AWX2"/>
    <mergeCell ref="AWY2:AXI2"/>
    <mergeCell ref="AXJ2:AXT2"/>
    <mergeCell ref="AXU2:AYE2"/>
    <mergeCell ref="ATD2:ATN2"/>
    <mergeCell ref="ATO2:ATY2"/>
    <mergeCell ref="ATZ2:AUJ2"/>
    <mergeCell ref="AUK2:AUU2"/>
    <mergeCell ref="AUV2:AVF2"/>
    <mergeCell ref="AVG2:AVQ2"/>
    <mergeCell ref="AQP2:AQZ2"/>
    <mergeCell ref="ARA2:ARK2"/>
    <mergeCell ref="ARL2:ARV2"/>
    <mergeCell ref="ARW2:ASG2"/>
    <mergeCell ref="ASH2:ASR2"/>
    <mergeCell ref="ASS2:ATC2"/>
    <mergeCell ref="AOB2:AOL2"/>
    <mergeCell ref="AOM2:AOW2"/>
    <mergeCell ref="AOX2:APH2"/>
    <mergeCell ref="API2:APS2"/>
    <mergeCell ref="APT2:AQD2"/>
    <mergeCell ref="AQE2:AQO2"/>
    <mergeCell ref="ALN2:ALX2"/>
    <mergeCell ref="ALY2:AMI2"/>
    <mergeCell ref="AMJ2:AMT2"/>
    <mergeCell ref="AMU2:ANE2"/>
    <mergeCell ref="ANF2:ANP2"/>
    <mergeCell ref="ANQ2:AOA2"/>
    <mergeCell ref="AIZ2:AJJ2"/>
    <mergeCell ref="AJK2:AJU2"/>
    <mergeCell ref="AJV2:AKF2"/>
    <mergeCell ref="AKG2:AKQ2"/>
    <mergeCell ref="AKR2:ALB2"/>
    <mergeCell ref="ALC2:ALM2"/>
    <mergeCell ref="AGL2:AGV2"/>
    <mergeCell ref="AGW2:AHG2"/>
    <mergeCell ref="AHH2:AHR2"/>
    <mergeCell ref="AHS2:AIC2"/>
    <mergeCell ref="AID2:AIN2"/>
    <mergeCell ref="AIO2:AIY2"/>
    <mergeCell ref="ADX2:AEH2"/>
    <mergeCell ref="AEI2:AES2"/>
    <mergeCell ref="AET2:AFD2"/>
    <mergeCell ref="AFE2:AFO2"/>
    <mergeCell ref="AFP2:AFZ2"/>
    <mergeCell ref="AGA2:AGK2"/>
    <mergeCell ref="ABJ2:ABT2"/>
    <mergeCell ref="ABU2:ACE2"/>
    <mergeCell ref="ACF2:ACP2"/>
    <mergeCell ref="ACQ2:ADA2"/>
    <mergeCell ref="ADB2:ADL2"/>
    <mergeCell ref="ADM2:ADW2"/>
    <mergeCell ref="YV2:ZF2"/>
    <mergeCell ref="ZG2:ZQ2"/>
    <mergeCell ref="ZR2:AAB2"/>
    <mergeCell ref="AAC2:AAM2"/>
    <mergeCell ref="AAN2:AAX2"/>
    <mergeCell ref="AAY2:ABI2"/>
    <mergeCell ref="WH2:WR2"/>
    <mergeCell ref="WS2:XC2"/>
    <mergeCell ref="XD2:XN2"/>
    <mergeCell ref="XO2:XY2"/>
    <mergeCell ref="XZ2:YJ2"/>
    <mergeCell ref="YK2:YU2"/>
    <mergeCell ref="TT2:UD2"/>
    <mergeCell ref="UE2:UO2"/>
    <mergeCell ref="UP2:UZ2"/>
    <mergeCell ref="VA2:VK2"/>
    <mergeCell ref="VL2:VV2"/>
    <mergeCell ref="VW2:WG2"/>
    <mergeCell ref="RF2:RP2"/>
    <mergeCell ref="RQ2:SA2"/>
    <mergeCell ref="SB2:SL2"/>
    <mergeCell ref="SM2:SW2"/>
    <mergeCell ref="SX2:TH2"/>
    <mergeCell ref="TI2:TS2"/>
    <mergeCell ref="OR2:PB2"/>
    <mergeCell ref="PC2:PM2"/>
    <mergeCell ref="PN2:PX2"/>
    <mergeCell ref="PY2:QI2"/>
    <mergeCell ref="QJ2:QT2"/>
    <mergeCell ref="QU2:RE2"/>
    <mergeCell ref="MD2:MN2"/>
    <mergeCell ref="MO2:MY2"/>
    <mergeCell ref="MZ2:NJ2"/>
    <mergeCell ref="NK2:NU2"/>
    <mergeCell ref="NV2:OF2"/>
    <mergeCell ref="OG2:OQ2"/>
    <mergeCell ref="JP2:JZ2"/>
    <mergeCell ref="KA2:KK2"/>
    <mergeCell ref="KL2:KV2"/>
    <mergeCell ref="KW2:LG2"/>
    <mergeCell ref="LH2:LR2"/>
    <mergeCell ref="LS2:MC2"/>
    <mergeCell ref="HB2:HL2"/>
    <mergeCell ref="HM2:HW2"/>
    <mergeCell ref="HX2:IH2"/>
    <mergeCell ref="II2:IS2"/>
    <mergeCell ref="IT2:JD2"/>
    <mergeCell ref="JE2:JO2"/>
    <mergeCell ref="A5:J5"/>
    <mergeCell ref="A1:K1"/>
    <mergeCell ref="A2:K2"/>
    <mergeCell ref="EN2:EX2"/>
    <mergeCell ref="EY2:FI2"/>
    <mergeCell ref="FJ2:FT2"/>
    <mergeCell ref="FU2:GE2"/>
    <mergeCell ref="GF2:GP2"/>
    <mergeCell ref="GQ2:HA2"/>
    <mergeCell ref="BZ2:CJ2"/>
    <mergeCell ref="CK2:CU2"/>
    <mergeCell ref="CV2:DF2"/>
    <mergeCell ref="DG2:DQ2"/>
    <mergeCell ref="DR2:EB2"/>
    <mergeCell ref="EC2:EM2"/>
    <mergeCell ref="L2:V2"/>
    <mergeCell ref="W2:AG2"/>
    <mergeCell ref="AH2:AR2"/>
    <mergeCell ref="AS2:BC2"/>
    <mergeCell ref="BD2:BN2"/>
    <mergeCell ref="BO2:BY2"/>
    <mergeCell ref="FJ3:FT3"/>
    <mergeCell ref="FU3:GE3"/>
    <mergeCell ref="GF3:GP3"/>
    <mergeCell ref="GQ3:HA3"/>
    <mergeCell ref="A4:K4"/>
    <mergeCell ref="L4:V4"/>
    <mergeCell ref="W4:AG4"/>
    <mergeCell ref="AH4:AR4"/>
    <mergeCell ref="AS4:BC4"/>
    <mergeCell ref="DR4:EB4"/>
    <mergeCell ref="EC4:EM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"/>
  <sheetViews>
    <sheetView zoomScale="85" zoomScaleNormal="85" workbookViewId="0">
      <pane xSplit="3" ySplit="8" topLeftCell="D9" activePane="bottomRight" state="frozen"/>
      <selection activeCell="I105" sqref="I105"/>
      <selection pane="topRight" activeCell="I105" sqref="I105"/>
      <selection pane="bottomLeft" activeCell="I105" sqref="I105"/>
      <selection pane="bottomRight" activeCell="A6" sqref="A6:B6"/>
    </sheetView>
  </sheetViews>
  <sheetFormatPr baseColWidth="10" defaultColWidth="17.33203125" defaultRowHeight="14.4" x14ac:dyDescent="0.3"/>
  <cols>
    <col min="1" max="1" width="15.33203125" bestFit="1" customWidth="1"/>
    <col min="2" max="2" width="42.44140625" customWidth="1"/>
    <col min="3" max="3" width="6.5546875" style="19" customWidth="1"/>
    <col min="4" max="4" width="16.88671875" customWidth="1"/>
    <col min="5" max="7" width="17.33203125" style="15" customWidth="1"/>
    <col min="8" max="8" width="17.33203125" style="15"/>
    <col min="9" max="9" width="17.88671875" style="15" bestFit="1" customWidth="1"/>
    <col min="10" max="10" width="17.33203125" style="15"/>
  </cols>
  <sheetData>
    <row r="1" spans="1:11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3">
      <c r="A4" s="30" t="s">
        <v>216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s="1" customFormat="1" ht="18" x14ac:dyDescent="0.35">
      <c r="A6" s="31" t="s">
        <v>226</v>
      </c>
      <c r="B6" s="31"/>
      <c r="C6" s="18">
        <f>+I8/D8</f>
        <v>0.95728918502313776</v>
      </c>
      <c r="D6" s="2">
        <f>+'Programa 788'!E25+'Programa 793'!E253</f>
        <v>1134343786</v>
      </c>
      <c r="E6" s="2"/>
      <c r="F6" s="2"/>
      <c r="G6" s="2"/>
      <c r="H6" s="2"/>
      <c r="I6" s="2"/>
      <c r="J6" s="2"/>
    </row>
    <row r="7" spans="1:11" s="3" customFormat="1" ht="28.8" x14ac:dyDescent="0.3">
      <c r="A7" s="16" t="s">
        <v>3</v>
      </c>
      <c r="B7" s="16" t="s">
        <v>4</v>
      </c>
      <c r="C7" s="16" t="s">
        <v>5</v>
      </c>
      <c r="D7" s="17" t="s">
        <v>6</v>
      </c>
      <c r="E7" s="17" t="s">
        <v>7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8</v>
      </c>
    </row>
    <row r="8" spans="1:11" s="4" customFormat="1" x14ac:dyDescent="0.3">
      <c r="A8" s="23"/>
      <c r="B8" s="23" t="s">
        <v>201</v>
      </c>
      <c r="C8" s="23" t="s">
        <v>14</v>
      </c>
      <c r="D8" s="29">
        <v>983715854</v>
      </c>
      <c r="E8" s="29">
        <v>979725168</v>
      </c>
      <c r="F8" s="29">
        <v>0</v>
      </c>
      <c r="G8" s="29">
        <v>0</v>
      </c>
      <c r="H8" s="29">
        <v>0</v>
      </c>
      <c r="I8" s="29">
        <v>941700548.16999996</v>
      </c>
      <c r="J8" s="29">
        <v>941305048.16999996</v>
      </c>
      <c r="K8" s="29">
        <v>38024619.829999998</v>
      </c>
    </row>
    <row r="9" spans="1:11" s="13" customFormat="1" x14ac:dyDescent="0.3">
      <c r="A9" s="5" t="s">
        <v>15</v>
      </c>
      <c r="B9" s="5" t="s">
        <v>16</v>
      </c>
      <c r="C9" s="6" t="s">
        <v>14</v>
      </c>
      <c r="D9" s="7">
        <v>965247994</v>
      </c>
      <c r="E9" s="7">
        <v>961308465</v>
      </c>
      <c r="F9" s="7">
        <v>0</v>
      </c>
      <c r="G9" s="7">
        <v>0</v>
      </c>
      <c r="H9" s="7">
        <v>0</v>
      </c>
      <c r="I9" s="7">
        <v>927903075.13999999</v>
      </c>
      <c r="J9" s="7">
        <v>927903075.13999999</v>
      </c>
      <c r="K9" s="7">
        <v>33405389.859999999</v>
      </c>
    </row>
    <row r="10" spans="1:11" s="11" customFormat="1" x14ac:dyDescent="0.3">
      <c r="A10" s="8" t="s">
        <v>17</v>
      </c>
      <c r="B10" s="8" t="s">
        <v>18</v>
      </c>
      <c r="C10" s="9" t="s">
        <v>14</v>
      </c>
      <c r="D10" s="10">
        <v>326777900</v>
      </c>
      <c r="E10" s="10">
        <v>325029150</v>
      </c>
      <c r="F10" s="10">
        <v>0</v>
      </c>
      <c r="G10" s="10">
        <v>0</v>
      </c>
      <c r="H10" s="10">
        <v>0</v>
      </c>
      <c r="I10" s="10">
        <v>315969616.24000001</v>
      </c>
      <c r="J10" s="10">
        <v>315969616.24000001</v>
      </c>
      <c r="K10" s="10">
        <v>9059533.7599999998</v>
      </c>
    </row>
    <row r="11" spans="1:11" s="11" customFormat="1" x14ac:dyDescent="0.3">
      <c r="A11" s="23" t="s">
        <v>19</v>
      </c>
      <c r="B11" s="23" t="s">
        <v>20</v>
      </c>
      <c r="C11" s="23" t="s">
        <v>14</v>
      </c>
      <c r="D11" s="29">
        <v>326777900</v>
      </c>
      <c r="E11" s="29">
        <v>325029150</v>
      </c>
      <c r="F11" s="29">
        <v>0</v>
      </c>
      <c r="G11" s="29">
        <v>0</v>
      </c>
      <c r="H11" s="29">
        <v>0</v>
      </c>
      <c r="I11" s="29">
        <v>315969616.24000001</v>
      </c>
      <c r="J11" s="29">
        <v>315969616.24000001</v>
      </c>
      <c r="K11" s="29">
        <v>9059533.7599999998</v>
      </c>
    </row>
    <row r="12" spans="1:11" s="11" customFormat="1" x14ac:dyDescent="0.3">
      <c r="A12" s="8" t="s">
        <v>21</v>
      </c>
      <c r="B12" s="8" t="s">
        <v>22</v>
      </c>
      <c r="C12" s="9" t="s">
        <v>14</v>
      </c>
      <c r="D12" s="10">
        <v>489991494</v>
      </c>
      <c r="E12" s="10">
        <v>488401661</v>
      </c>
      <c r="F12" s="10">
        <v>0</v>
      </c>
      <c r="G12" s="10">
        <v>0</v>
      </c>
      <c r="H12" s="10">
        <v>0</v>
      </c>
      <c r="I12" s="10">
        <v>471353911.89999998</v>
      </c>
      <c r="J12" s="10">
        <v>471353911.89999998</v>
      </c>
      <c r="K12" s="10">
        <v>17047749.100000001</v>
      </c>
    </row>
    <row r="13" spans="1:11" s="11" customFormat="1" x14ac:dyDescent="0.3">
      <c r="A13" s="23" t="s">
        <v>23</v>
      </c>
      <c r="B13" s="23" t="s">
        <v>24</v>
      </c>
      <c r="C13" s="23" t="s">
        <v>14</v>
      </c>
      <c r="D13" s="29">
        <v>82330894</v>
      </c>
      <c r="E13" s="29">
        <v>82230754</v>
      </c>
      <c r="F13" s="29">
        <v>0</v>
      </c>
      <c r="G13" s="29">
        <v>0</v>
      </c>
      <c r="H13" s="29">
        <v>0</v>
      </c>
      <c r="I13" s="29">
        <v>80579875.099999994</v>
      </c>
      <c r="J13" s="29">
        <v>80579875.099999994</v>
      </c>
      <c r="K13" s="29">
        <v>1650878.9</v>
      </c>
    </row>
    <row r="14" spans="1:11" s="11" customFormat="1" x14ac:dyDescent="0.3">
      <c r="A14" s="23" t="s">
        <v>25</v>
      </c>
      <c r="B14" s="23" t="s">
        <v>26</v>
      </c>
      <c r="C14" s="23" t="s">
        <v>14</v>
      </c>
      <c r="D14" s="29">
        <v>223974800</v>
      </c>
      <c r="E14" s="29">
        <v>222844206</v>
      </c>
      <c r="F14" s="29">
        <v>0</v>
      </c>
      <c r="G14" s="29">
        <v>0</v>
      </c>
      <c r="H14" s="29">
        <v>0</v>
      </c>
      <c r="I14" s="29">
        <v>215829556.12</v>
      </c>
      <c r="J14" s="29">
        <v>215829556.12</v>
      </c>
      <c r="K14" s="29">
        <v>7014649.8799999999</v>
      </c>
    </row>
    <row r="15" spans="1:11" x14ac:dyDescent="0.3">
      <c r="A15" s="23" t="s">
        <v>27</v>
      </c>
      <c r="B15" s="23" t="s">
        <v>28</v>
      </c>
      <c r="C15" s="23" t="s">
        <v>29</v>
      </c>
      <c r="D15" s="29">
        <v>63240300</v>
      </c>
      <c r="E15" s="29">
        <v>62983486</v>
      </c>
      <c r="F15" s="29">
        <v>0</v>
      </c>
      <c r="G15" s="29">
        <v>0</v>
      </c>
      <c r="H15" s="29">
        <v>0</v>
      </c>
      <c r="I15" s="29">
        <v>60341501.25</v>
      </c>
      <c r="J15" s="29">
        <v>60341501.25</v>
      </c>
      <c r="K15" s="29">
        <v>2641984.75</v>
      </c>
    </row>
    <row r="16" spans="1:11" x14ac:dyDescent="0.3">
      <c r="A16" s="23" t="s">
        <v>30</v>
      </c>
      <c r="B16" s="23" t="s">
        <v>31</v>
      </c>
      <c r="C16" s="23" t="s">
        <v>14</v>
      </c>
      <c r="D16" s="29">
        <v>57243100</v>
      </c>
      <c r="E16" s="29">
        <v>57243100</v>
      </c>
      <c r="F16" s="29">
        <v>0</v>
      </c>
      <c r="G16" s="29">
        <v>0</v>
      </c>
      <c r="H16" s="29">
        <v>0</v>
      </c>
      <c r="I16" s="29">
        <v>52627187.079999998</v>
      </c>
      <c r="J16" s="29">
        <v>52627187.079999998</v>
      </c>
      <c r="K16" s="29">
        <v>4615912.92</v>
      </c>
    </row>
    <row r="17" spans="1:11" x14ac:dyDescent="0.3">
      <c r="A17" s="23" t="s">
        <v>32</v>
      </c>
      <c r="B17" s="23" t="s">
        <v>33</v>
      </c>
      <c r="C17" s="23" t="s">
        <v>14</v>
      </c>
      <c r="D17" s="29">
        <v>63202400</v>
      </c>
      <c r="E17" s="29">
        <v>63100115</v>
      </c>
      <c r="F17" s="29">
        <v>0</v>
      </c>
      <c r="G17" s="29">
        <v>0</v>
      </c>
      <c r="H17" s="29">
        <v>0</v>
      </c>
      <c r="I17" s="29">
        <v>61975792.350000001</v>
      </c>
      <c r="J17" s="29">
        <v>61975792.350000001</v>
      </c>
      <c r="K17" s="29">
        <v>1124322.6499999999</v>
      </c>
    </row>
    <row r="18" spans="1:11" s="11" customFormat="1" x14ac:dyDescent="0.3">
      <c r="A18" s="8" t="s">
        <v>34</v>
      </c>
      <c r="B18" s="8" t="s">
        <v>35</v>
      </c>
      <c r="C18" s="9" t="s">
        <v>14</v>
      </c>
      <c r="D18" s="10">
        <v>74239300</v>
      </c>
      <c r="E18" s="10">
        <v>73938827</v>
      </c>
      <c r="F18" s="10">
        <v>0</v>
      </c>
      <c r="G18" s="10">
        <v>0</v>
      </c>
      <c r="H18" s="10">
        <v>0</v>
      </c>
      <c r="I18" s="10">
        <v>70290143</v>
      </c>
      <c r="J18" s="10">
        <v>70290143</v>
      </c>
      <c r="K18" s="10">
        <v>3648684</v>
      </c>
    </row>
    <row r="19" spans="1:11" s="11" customFormat="1" x14ac:dyDescent="0.3">
      <c r="A19" s="23" t="s">
        <v>209</v>
      </c>
      <c r="B19" s="23" t="s">
        <v>37</v>
      </c>
      <c r="C19" s="23" t="s">
        <v>14</v>
      </c>
      <c r="D19" s="29">
        <v>70432200</v>
      </c>
      <c r="E19" s="29">
        <v>70147136</v>
      </c>
      <c r="F19" s="29">
        <v>0</v>
      </c>
      <c r="G19" s="29">
        <v>0</v>
      </c>
      <c r="H19" s="29">
        <v>0</v>
      </c>
      <c r="I19" s="29">
        <v>66685569</v>
      </c>
      <c r="J19" s="29">
        <v>66685569</v>
      </c>
      <c r="K19" s="29">
        <v>3461567</v>
      </c>
    </row>
    <row r="20" spans="1:11" s="11" customFormat="1" x14ac:dyDescent="0.3">
      <c r="A20" s="23" t="s">
        <v>210</v>
      </c>
      <c r="B20" s="23" t="s">
        <v>39</v>
      </c>
      <c r="C20" s="23" t="s">
        <v>14</v>
      </c>
      <c r="D20" s="29">
        <v>3807100</v>
      </c>
      <c r="E20" s="29">
        <v>3791691</v>
      </c>
      <c r="F20" s="29">
        <v>0</v>
      </c>
      <c r="G20" s="29">
        <v>0</v>
      </c>
      <c r="H20" s="29">
        <v>0</v>
      </c>
      <c r="I20" s="29">
        <v>3604574</v>
      </c>
      <c r="J20" s="29">
        <v>3604574</v>
      </c>
      <c r="K20" s="29">
        <v>187117</v>
      </c>
    </row>
    <row r="21" spans="1:11" s="11" customFormat="1" x14ac:dyDescent="0.3">
      <c r="A21" s="8" t="s">
        <v>40</v>
      </c>
      <c r="B21" s="8" t="s">
        <v>41</v>
      </c>
      <c r="C21" s="9" t="s">
        <v>14</v>
      </c>
      <c r="D21" s="10">
        <v>74239300</v>
      </c>
      <c r="E21" s="10">
        <v>73938827</v>
      </c>
      <c r="F21" s="10">
        <v>0</v>
      </c>
      <c r="G21" s="10">
        <v>0</v>
      </c>
      <c r="H21" s="10">
        <v>0</v>
      </c>
      <c r="I21" s="10">
        <v>70289404</v>
      </c>
      <c r="J21" s="10">
        <v>70289404</v>
      </c>
      <c r="K21" s="10">
        <v>3649423</v>
      </c>
    </row>
    <row r="22" spans="1:11" s="11" customFormat="1" x14ac:dyDescent="0.3">
      <c r="A22" s="23" t="s">
        <v>211</v>
      </c>
      <c r="B22" s="23" t="s">
        <v>43</v>
      </c>
      <c r="C22" s="23" t="s">
        <v>14</v>
      </c>
      <c r="D22" s="29">
        <v>39975000</v>
      </c>
      <c r="E22" s="29">
        <v>39813207</v>
      </c>
      <c r="F22" s="29">
        <v>0</v>
      </c>
      <c r="G22" s="29">
        <v>0</v>
      </c>
      <c r="H22" s="29">
        <v>0</v>
      </c>
      <c r="I22" s="29">
        <v>37848127</v>
      </c>
      <c r="J22" s="29">
        <v>37848127</v>
      </c>
      <c r="K22" s="29">
        <v>1965080</v>
      </c>
    </row>
    <row r="23" spans="1:11" s="11" customFormat="1" x14ac:dyDescent="0.3">
      <c r="A23" s="23" t="s">
        <v>212</v>
      </c>
      <c r="B23" s="23" t="s">
        <v>45</v>
      </c>
      <c r="C23" s="23" t="s">
        <v>14</v>
      </c>
      <c r="D23" s="29">
        <v>11421500</v>
      </c>
      <c r="E23" s="29">
        <v>22750447</v>
      </c>
      <c r="F23" s="29">
        <v>0</v>
      </c>
      <c r="G23" s="29">
        <v>0</v>
      </c>
      <c r="H23" s="29">
        <v>0</v>
      </c>
      <c r="I23" s="29">
        <v>21612615</v>
      </c>
      <c r="J23" s="29">
        <v>21612615</v>
      </c>
      <c r="K23" s="29">
        <v>1137832</v>
      </c>
    </row>
    <row r="24" spans="1:11" x14ac:dyDescent="0.3">
      <c r="A24" s="23" t="s">
        <v>213</v>
      </c>
      <c r="B24" s="23" t="s">
        <v>47</v>
      </c>
      <c r="C24" s="23" t="s">
        <v>14</v>
      </c>
      <c r="D24" s="29">
        <v>22842800</v>
      </c>
      <c r="E24" s="29">
        <v>11375173</v>
      </c>
      <c r="F24" s="29">
        <v>0</v>
      </c>
      <c r="G24" s="29">
        <v>0</v>
      </c>
      <c r="H24" s="29">
        <v>0</v>
      </c>
      <c r="I24" s="29">
        <v>10828662</v>
      </c>
      <c r="J24" s="29">
        <v>10828662</v>
      </c>
      <c r="K24" s="29">
        <v>546511</v>
      </c>
    </row>
    <row r="25" spans="1:11" s="13" customFormat="1" x14ac:dyDescent="0.3">
      <c r="A25" s="5" t="s">
        <v>48</v>
      </c>
      <c r="B25" s="5" t="s">
        <v>49</v>
      </c>
      <c r="C25" s="6" t="s">
        <v>14</v>
      </c>
      <c r="D25" s="7">
        <v>2849560</v>
      </c>
      <c r="E25" s="7">
        <v>2849560</v>
      </c>
      <c r="F25" s="7">
        <v>0</v>
      </c>
      <c r="G25" s="7">
        <v>0</v>
      </c>
      <c r="H25" s="7">
        <v>0</v>
      </c>
      <c r="I25" s="7">
        <v>395500</v>
      </c>
      <c r="J25" s="7">
        <v>0</v>
      </c>
      <c r="K25" s="7">
        <v>2454060</v>
      </c>
    </row>
    <row r="26" spans="1:11" s="11" customFormat="1" x14ac:dyDescent="0.3">
      <c r="A26" s="8" t="s">
        <v>83</v>
      </c>
      <c r="B26" s="8" t="s">
        <v>84</v>
      </c>
      <c r="C26" s="9" t="s">
        <v>14</v>
      </c>
      <c r="D26" s="10">
        <v>2849560</v>
      </c>
      <c r="E26" s="10">
        <v>2849560</v>
      </c>
      <c r="F26" s="10">
        <v>0</v>
      </c>
      <c r="G26" s="10">
        <v>0</v>
      </c>
      <c r="H26" s="10">
        <v>0</v>
      </c>
      <c r="I26" s="10">
        <v>395500</v>
      </c>
      <c r="J26" s="10">
        <v>0</v>
      </c>
      <c r="K26" s="10">
        <v>2454060</v>
      </c>
    </row>
    <row r="27" spans="1:11" s="11" customFormat="1" x14ac:dyDescent="0.3">
      <c r="A27" s="23" t="s">
        <v>87</v>
      </c>
      <c r="B27" s="23" t="s">
        <v>88</v>
      </c>
      <c r="C27" s="23" t="s">
        <v>14</v>
      </c>
      <c r="D27" s="29">
        <v>2849560</v>
      </c>
      <c r="E27" s="29">
        <v>2849560</v>
      </c>
      <c r="F27" s="29">
        <v>0</v>
      </c>
      <c r="G27" s="29">
        <v>0</v>
      </c>
      <c r="H27" s="29">
        <v>0</v>
      </c>
      <c r="I27" s="29">
        <v>395500</v>
      </c>
      <c r="J27" s="29">
        <v>0</v>
      </c>
      <c r="K27" s="29">
        <v>2454060</v>
      </c>
    </row>
    <row r="28" spans="1:11" s="13" customFormat="1" x14ac:dyDescent="0.3">
      <c r="A28" s="5" t="s">
        <v>183</v>
      </c>
      <c r="B28" s="5" t="s">
        <v>184</v>
      </c>
      <c r="C28" s="6" t="s">
        <v>14</v>
      </c>
      <c r="D28" s="7">
        <v>15618300</v>
      </c>
      <c r="E28" s="7">
        <v>15567143</v>
      </c>
      <c r="F28" s="7">
        <v>0</v>
      </c>
      <c r="G28" s="7">
        <v>0</v>
      </c>
      <c r="H28" s="7">
        <v>0</v>
      </c>
      <c r="I28" s="7">
        <v>13401973.029999999</v>
      </c>
      <c r="J28" s="7">
        <v>13401973.029999999</v>
      </c>
      <c r="K28" s="7">
        <v>2165169.9700000002</v>
      </c>
    </row>
    <row r="29" spans="1:11" s="11" customFormat="1" x14ac:dyDescent="0.3">
      <c r="A29" s="8" t="s">
        <v>185</v>
      </c>
      <c r="B29" s="8" t="s">
        <v>186</v>
      </c>
      <c r="C29" s="9" t="s">
        <v>14</v>
      </c>
      <c r="D29" s="10">
        <v>12639700</v>
      </c>
      <c r="E29" s="10">
        <v>12588543</v>
      </c>
      <c r="F29" s="10">
        <v>0</v>
      </c>
      <c r="G29" s="10">
        <v>0</v>
      </c>
      <c r="H29" s="10">
        <v>0</v>
      </c>
      <c r="I29" s="10">
        <v>11967217.529999999</v>
      </c>
      <c r="J29" s="10">
        <v>11967217.529999999</v>
      </c>
      <c r="K29" s="10">
        <v>621325.47</v>
      </c>
    </row>
    <row r="30" spans="1:11" s="11" customFormat="1" x14ac:dyDescent="0.3">
      <c r="A30" s="23" t="s">
        <v>214</v>
      </c>
      <c r="B30" s="23" t="s">
        <v>188</v>
      </c>
      <c r="C30" s="23" t="s">
        <v>14</v>
      </c>
      <c r="D30" s="29">
        <v>10736100</v>
      </c>
      <c r="E30" s="29">
        <v>10692647</v>
      </c>
      <c r="F30" s="29">
        <v>0</v>
      </c>
      <c r="G30" s="29">
        <v>0</v>
      </c>
      <c r="H30" s="29">
        <v>0</v>
      </c>
      <c r="I30" s="29">
        <v>10164925.73</v>
      </c>
      <c r="J30" s="29">
        <v>10164925.73</v>
      </c>
      <c r="K30" s="29">
        <v>527721.27</v>
      </c>
    </row>
    <row r="31" spans="1:11" s="11" customFormat="1" x14ac:dyDescent="0.3">
      <c r="A31" s="23" t="s">
        <v>215</v>
      </c>
      <c r="B31" s="23" t="s">
        <v>190</v>
      </c>
      <c r="C31" s="23" t="s">
        <v>14</v>
      </c>
      <c r="D31" s="29">
        <v>1903600</v>
      </c>
      <c r="E31" s="29">
        <v>1895896</v>
      </c>
      <c r="F31" s="29">
        <v>0</v>
      </c>
      <c r="G31" s="29">
        <v>0</v>
      </c>
      <c r="H31" s="29">
        <v>0</v>
      </c>
      <c r="I31" s="29">
        <v>1802291.8</v>
      </c>
      <c r="J31" s="29">
        <v>1802291.8</v>
      </c>
      <c r="K31" s="29">
        <v>93604.2</v>
      </c>
    </row>
    <row r="32" spans="1:11" s="11" customFormat="1" x14ac:dyDescent="0.3">
      <c r="A32" s="8" t="s">
        <v>191</v>
      </c>
      <c r="B32" s="8" t="s">
        <v>192</v>
      </c>
      <c r="C32" s="9" t="s">
        <v>14</v>
      </c>
      <c r="D32" s="10">
        <v>2978600</v>
      </c>
      <c r="E32" s="10">
        <v>2978600</v>
      </c>
      <c r="F32" s="10">
        <v>0</v>
      </c>
      <c r="G32" s="10">
        <v>0</v>
      </c>
      <c r="H32" s="10">
        <v>0</v>
      </c>
      <c r="I32" s="10">
        <v>1434755.5</v>
      </c>
      <c r="J32" s="10">
        <v>1434755.5</v>
      </c>
      <c r="K32" s="10">
        <v>1543844.5</v>
      </c>
    </row>
    <row r="33" spans="1:11" x14ac:dyDescent="0.3">
      <c r="A33" s="23" t="s">
        <v>195</v>
      </c>
      <c r="B33" s="23" t="s">
        <v>196</v>
      </c>
      <c r="C33" s="23" t="s">
        <v>14</v>
      </c>
      <c r="D33" s="29">
        <v>2978600</v>
      </c>
      <c r="E33" s="29">
        <v>2978600</v>
      </c>
      <c r="F33" s="29">
        <v>0</v>
      </c>
      <c r="G33" s="29">
        <v>0</v>
      </c>
      <c r="H33" s="29">
        <v>0</v>
      </c>
      <c r="I33" s="29">
        <v>1434755.5</v>
      </c>
      <c r="J33" s="29">
        <v>1434755.5</v>
      </c>
      <c r="K33" s="29">
        <v>1543844.5</v>
      </c>
    </row>
  </sheetData>
  <mergeCells count="6">
    <mergeCell ref="A6:B6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TOTAL</vt:lpstr>
      <vt:lpstr>Programa 788</vt:lpstr>
      <vt:lpstr>Programa 791</vt:lpstr>
      <vt:lpstr>Programa 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Yorleny Elizondo Leiva</cp:lastModifiedBy>
  <dcterms:created xsi:type="dcterms:W3CDTF">2021-09-27T16:55:14Z</dcterms:created>
  <dcterms:modified xsi:type="dcterms:W3CDTF">2024-11-25T16:26:23Z</dcterms:modified>
</cp:coreProperties>
</file>